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30" windowWidth="15600" windowHeight="5310" activeTab="4"/>
  </bookViews>
  <sheets>
    <sheet name="SF4-June" sheetId="6" r:id="rId1"/>
    <sheet name="TchrCOYA" sheetId="3" r:id="rId2"/>
    <sheet name="COYAOF3" sheetId="2" r:id="rId3"/>
    <sheet name="SF7" sheetId="1" r:id="rId4"/>
    <sheet name="newtchr" sheetId="4" r:id="rId5"/>
    <sheet name="JCLS" sheetId="5" r:id="rId6"/>
  </sheets>
  <definedNames>
    <definedName name="OLE_LINK1" localSheetId="1">TchrCOYA!#REF!</definedName>
    <definedName name="_xlnm.Print_Area" localSheetId="2">COYAOF3!$A$1:$R$35</definedName>
    <definedName name="_xlnm.Print_Area" localSheetId="0">'SF4-June'!$A$1:$AN$49</definedName>
    <definedName name="_xlnm.Print_Area" localSheetId="1">TchrCOYA!$A$1:$AD$51</definedName>
    <definedName name="_xlnm.Print_Titles" localSheetId="3">'SF7'!$19:$20</definedName>
  </definedNames>
  <calcPr calcId="144525"/>
</workbook>
</file>

<file path=xl/calcChain.xml><?xml version="1.0" encoding="utf-8"?>
<calcChain xmlns="http://schemas.openxmlformats.org/spreadsheetml/2006/main">
  <c r="L31" i="6" l="1"/>
  <c r="L38" i="6" s="1"/>
  <c r="L32" i="6"/>
  <c r="L33" i="6"/>
  <c r="L34" i="6"/>
  <c r="L35" i="6"/>
  <c r="L36" i="6"/>
  <c r="L37" i="6"/>
  <c r="L30" i="6"/>
  <c r="K31" i="6"/>
  <c r="K38" i="6" s="1"/>
  <c r="K32" i="6"/>
  <c r="K33" i="6"/>
  <c r="K34" i="6"/>
  <c r="K35" i="6"/>
  <c r="K36" i="6"/>
  <c r="K37" i="6"/>
  <c r="K30" i="6"/>
  <c r="J30" i="6"/>
  <c r="M38" i="6"/>
  <c r="J38" i="6"/>
  <c r="I38" i="6"/>
  <c r="H38" i="6"/>
  <c r="M37" i="6"/>
  <c r="H37" i="6"/>
  <c r="J36" i="6"/>
  <c r="G36" i="6"/>
  <c r="J35" i="6"/>
  <c r="G35" i="6"/>
  <c r="J34" i="6"/>
  <c r="G34" i="6"/>
  <c r="J33" i="6"/>
  <c r="G33" i="6"/>
  <c r="J32" i="6"/>
  <c r="G32" i="6"/>
  <c r="J31" i="6"/>
  <c r="F38" i="6"/>
  <c r="E38" i="6"/>
  <c r="I37" i="6"/>
  <c r="F37" i="6"/>
  <c r="E37" i="6"/>
  <c r="M28" i="6"/>
  <c r="M27" i="6"/>
  <c r="M26" i="6"/>
  <c r="M25" i="6"/>
  <c r="M24" i="6"/>
  <c r="M23" i="6"/>
  <c r="M22" i="6"/>
  <c r="M21" i="6"/>
  <c r="M20" i="6"/>
  <c r="M19" i="6"/>
  <c r="L18" i="6"/>
  <c r="K18" i="6"/>
  <c r="J18" i="6"/>
  <c r="G18" i="6"/>
  <c r="L17" i="6"/>
  <c r="K17" i="6"/>
  <c r="J17" i="6"/>
  <c r="G17" i="6"/>
  <c r="L16" i="6"/>
  <c r="K16" i="6"/>
  <c r="J16" i="6"/>
  <c r="G16" i="6"/>
  <c r="L15" i="6"/>
  <c r="K15" i="6"/>
  <c r="J15" i="6"/>
  <c r="G15" i="6"/>
  <c r="L14" i="6"/>
  <c r="K14" i="6"/>
  <c r="J14" i="6"/>
  <c r="G14" i="6"/>
  <c r="L13" i="6"/>
  <c r="K13" i="6"/>
  <c r="M13" i="6" s="1"/>
  <c r="J13" i="6"/>
  <c r="G13" i="6"/>
  <c r="L12" i="6"/>
  <c r="K12" i="6"/>
  <c r="J12" i="6"/>
  <c r="G12" i="6"/>
  <c r="M14" i="6" l="1"/>
  <c r="G31" i="6"/>
  <c r="M17" i="6"/>
  <c r="G38" i="6"/>
  <c r="M18" i="6"/>
  <c r="M12" i="6"/>
  <c r="M15" i="6"/>
  <c r="M16" i="6"/>
  <c r="J37" i="6"/>
  <c r="G30" i="6"/>
  <c r="G37" i="6" s="1"/>
  <c r="O46" i="3" l="1"/>
  <c r="R46" i="3" s="1"/>
  <c r="L46" i="3"/>
  <c r="R42" i="3"/>
  <c r="O42" i="3"/>
  <c r="L42" i="3"/>
  <c r="O38" i="3"/>
  <c r="O47" i="3" s="1"/>
  <c r="L38" i="3"/>
  <c r="O34" i="3"/>
  <c r="R34" i="3" s="1"/>
  <c r="L34" i="3"/>
  <c r="L47" i="3" s="1"/>
  <c r="O31" i="3"/>
  <c r="R31" i="3" s="1"/>
  <c r="L31" i="3"/>
  <c r="Q72" i="1"/>
  <c r="Q71" i="1"/>
  <c r="Q70" i="1"/>
  <c r="Q69" i="1"/>
  <c r="R47" i="3" l="1"/>
  <c r="R38" i="3"/>
  <c r="G33" i="2" l="1"/>
  <c r="H33" i="2" s="1"/>
  <c r="F33" i="2"/>
  <c r="G32" i="2"/>
  <c r="H32" i="2" s="1"/>
  <c r="F32" i="2"/>
  <c r="G31" i="2"/>
  <c r="F31" i="2"/>
  <c r="G30" i="2"/>
  <c r="F30" i="2"/>
  <c r="M29" i="2"/>
  <c r="G29" i="2"/>
  <c r="F29" i="2"/>
  <c r="H29" i="2" s="1"/>
  <c r="L28" i="2"/>
  <c r="M28" i="2" s="1"/>
  <c r="K28" i="2"/>
  <c r="G28" i="2"/>
  <c r="F28" i="2"/>
  <c r="N22" i="2"/>
  <c r="M22" i="2"/>
  <c r="K22" i="2"/>
  <c r="J22" i="2"/>
  <c r="O21" i="2"/>
  <c r="L21" i="2"/>
  <c r="Q21" i="2" s="1"/>
  <c r="I21" i="2"/>
  <c r="O20" i="2"/>
  <c r="P20" i="2" s="1"/>
  <c r="L20" i="2"/>
  <c r="I20" i="2"/>
  <c r="P19" i="2"/>
  <c r="O19" i="2"/>
  <c r="L19" i="2"/>
  <c r="I19" i="2"/>
  <c r="Q19" i="2" s="1"/>
  <c r="O18" i="2"/>
  <c r="L18" i="2"/>
  <c r="P18" i="2" s="1"/>
  <c r="I18" i="2"/>
  <c r="O17" i="2"/>
  <c r="L17" i="2"/>
  <c r="I17" i="2"/>
  <c r="O16" i="2"/>
  <c r="L16" i="2"/>
  <c r="Q16" i="2" s="1"/>
  <c r="I16" i="2"/>
  <c r="P15" i="2"/>
  <c r="O15" i="2"/>
  <c r="L15" i="2"/>
  <c r="I15" i="2"/>
  <c r="Q15" i="2" s="1"/>
  <c r="X11" i="2"/>
  <c r="Q81" i="1"/>
  <c r="Q54" i="1"/>
  <c r="Q53" i="1"/>
  <c r="Q50" i="1"/>
  <c r="Q48" i="1"/>
  <c r="Q46" i="1"/>
  <c r="Q45" i="1"/>
  <c r="Q32" i="1"/>
  <c r="Q31" i="1"/>
  <c r="Q30" i="1"/>
  <c r="Q29" i="1"/>
  <c r="Q28" i="1"/>
  <c r="Q27" i="1"/>
  <c r="Q26" i="1"/>
  <c r="Q25" i="1"/>
  <c r="Q24" i="1"/>
  <c r="Q23" i="1"/>
  <c r="Q22" i="1"/>
  <c r="Q21" i="1"/>
  <c r="Q94" i="1"/>
  <c r="Q93" i="1"/>
  <c r="Q92" i="1"/>
  <c r="Q91" i="1"/>
  <c r="Q90" i="1"/>
  <c r="Q89" i="1"/>
  <c r="Q88" i="1"/>
  <c r="Q86" i="1"/>
  <c r="Q85" i="1"/>
  <c r="Q84" i="1"/>
  <c r="Q83" i="1"/>
  <c r="Q82" i="1"/>
  <c r="Q80" i="1"/>
  <c r="Q79" i="1"/>
  <c r="Q78" i="1"/>
  <c r="Q77" i="1"/>
  <c r="Q75" i="1"/>
  <c r="Q74" i="1"/>
  <c r="Q73" i="1"/>
  <c r="Q67" i="1"/>
  <c r="Q68" i="1"/>
  <c r="Q66" i="1"/>
  <c r="Q64" i="1"/>
  <c r="Q63" i="1"/>
  <c r="Q62" i="1"/>
  <c r="Q61" i="1"/>
  <c r="Q60" i="1"/>
  <c r="Q59" i="1"/>
  <c r="Q58" i="1"/>
  <c r="Q57" i="1"/>
  <c r="Q56" i="1"/>
  <c r="Q43" i="1"/>
  <c r="Q42" i="1"/>
  <c r="Q41" i="1"/>
  <c r="Q40" i="1"/>
  <c r="Q39" i="1"/>
  <c r="Q38" i="1"/>
  <c r="Q37" i="1"/>
  <c r="Q36" i="1"/>
  <c r="Q35" i="1"/>
  <c r="Q34" i="1"/>
  <c r="Q52" i="1"/>
  <c r="Q49" i="1"/>
  <c r="Q51" i="1"/>
  <c r="Q47" i="1"/>
  <c r="P17" i="2" l="1"/>
  <c r="H31" i="2"/>
  <c r="P16" i="2"/>
  <c r="Q18" i="2"/>
  <c r="P21" i="2"/>
  <c r="H30" i="2"/>
  <c r="H28" i="2"/>
  <c r="Q20" i="2"/>
  <c r="Q17" i="2"/>
  <c r="P22" i="2"/>
  <c r="O22" i="2"/>
  <c r="I22" i="2"/>
  <c r="G34" i="2"/>
  <c r="L22" i="2"/>
  <c r="F34" i="2"/>
  <c r="F36" i="2" s="1"/>
  <c r="H34" i="2" l="1"/>
  <c r="G36" i="2"/>
  <c r="Q22" i="2"/>
</calcChain>
</file>

<file path=xl/comments1.xml><?xml version="1.0" encoding="utf-8"?>
<comments xmlns="http://schemas.openxmlformats.org/spreadsheetml/2006/main">
  <authors>
    <author>CES</author>
  </authors>
  <commentList>
    <comment ref="B16" authorId="0">
      <text>
        <r>
          <rPr>
            <sz val="11"/>
            <color indexed="81"/>
            <rFont val="Tahoma"/>
            <family val="2"/>
          </rPr>
          <t xml:space="preserve">CP# </t>
        </r>
        <r>
          <rPr>
            <sz val="14"/>
            <color indexed="81"/>
            <rFont val="Tahoma"/>
            <family val="2"/>
          </rPr>
          <t>092-9326-4126</t>
        </r>
      </text>
    </comment>
    <comment ref="B17" authorId="0">
      <text>
        <r>
          <rPr>
            <sz val="12"/>
            <color indexed="81"/>
            <rFont val="Tahoma"/>
            <family val="2"/>
          </rPr>
          <t>CP#</t>
        </r>
        <r>
          <rPr>
            <b/>
            <sz val="12"/>
            <color indexed="81"/>
            <rFont val="Tahoma"/>
            <family val="2"/>
          </rPr>
          <t>099-9702-9623</t>
        </r>
        <r>
          <rPr>
            <sz val="8"/>
            <color indexed="81"/>
            <rFont val="Tahoma"/>
            <family val="2"/>
          </rPr>
          <t xml:space="preserve">
</t>
        </r>
      </text>
    </comment>
    <comment ref="B18" authorId="0">
      <text>
        <r>
          <rPr>
            <sz val="11"/>
            <color indexed="81"/>
            <rFont val="Tahoma"/>
            <family val="2"/>
          </rPr>
          <t>CP#</t>
        </r>
        <r>
          <rPr>
            <sz val="14"/>
            <color indexed="81"/>
            <rFont val="Tahoma"/>
            <family val="2"/>
          </rPr>
          <t>091-9236-8711</t>
        </r>
        <r>
          <rPr>
            <sz val="8"/>
            <color indexed="81"/>
            <rFont val="Tahoma"/>
            <family val="2"/>
          </rPr>
          <t xml:space="preserve">
</t>
        </r>
      </text>
    </comment>
    <comment ref="B19" authorId="0">
      <text>
        <r>
          <rPr>
            <sz val="8"/>
            <color indexed="81"/>
            <rFont val="Tahoma"/>
            <family val="2"/>
          </rPr>
          <t xml:space="preserve">
</t>
        </r>
        <r>
          <rPr>
            <sz val="11"/>
            <color indexed="81"/>
            <rFont val="Tahoma"/>
            <family val="2"/>
          </rPr>
          <t>CP#</t>
        </r>
        <r>
          <rPr>
            <b/>
            <sz val="14"/>
            <color indexed="81"/>
            <rFont val="Tahoma"/>
            <family val="2"/>
          </rPr>
          <t>092-9304-7164</t>
        </r>
      </text>
    </comment>
    <comment ref="B20" authorId="0">
      <text>
        <r>
          <rPr>
            <sz val="8"/>
            <color indexed="81"/>
            <rFont val="Tahoma"/>
            <family val="2"/>
          </rPr>
          <t xml:space="preserve">
</t>
        </r>
        <r>
          <rPr>
            <sz val="11"/>
            <color indexed="81"/>
            <rFont val="Tahoma"/>
            <family val="2"/>
          </rPr>
          <t>CP#</t>
        </r>
        <r>
          <rPr>
            <b/>
            <sz val="11"/>
            <color indexed="81"/>
            <rFont val="Tahoma"/>
            <family val="2"/>
          </rPr>
          <t xml:space="preserve"> </t>
        </r>
        <r>
          <rPr>
            <b/>
            <sz val="14"/>
            <color indexed="81"/>
            <rFont val="Tahoma"/>
            <family val="2"/>
          </rPr>
          <t>090-9796-4828</t>
        </r>
        <r>
          <rPr>
            <sz val="8"/>
            <color indexed="81"/>
            <rFont val="Tahoma"/>
            <family val="2"/>
          </rPr>
          <t xml:space="preserve">
</t>
        </r>
      </text>
    </comment>
  </commentList>
</comments>
</file>

<file path=xl/comments2.xml><?xml version="1.0" encoding="utf-8"?>
<comments xmlns="http://schemas.openxmlformats.org/spreadsheetml/2006/main">
  <authors>
    <author>CES_Office</author>
  </authors>
  <commentList>
    <comment ref="B9" authorId="0">
      <text>
        <r>
          <rPr>
            <b/>
            <sz val="9"/>
            <color indexed="81"/>
            <rFont val="Tahoma"/>
            <family val="2"/>
          </rPr>
          <t>Address:
San Rafael, Lagonoy Tigaon</t>
        </r>
      </text>
    </comment>
  </commentList>
</comments>
</file>

<file path=xl/sharedStrings.xml><?xml version="1.0" encoding="utf-8"?>
<sst xmlns="http://schemas.openxmlformats.org/spreadsheetml/2006/main" count="690" uniqueCount="360">
  <si>
    <t>School Form 7 (SF7) School Personnel Assignment List and Basic Profile</t>
  </si>
  <si>
    <t>(This replaces Form 12-Monthly Status Report for Teachers, Form 19-Assignment List,</t>
  </si>
  <si>
    <t>Form 29-Teacher Program and Form 31-Summary Information of Teachers)</t>
  </si>
  <si>
    <t>School ID</t>
  </si>
  <si>
    <t>Region</t>
  </si>
  <si>
    <t>v</t>
  </si>
  <si>
    <t>Division</t>
  </si>
  <si>
    <t>CAMARINES SUR</t>
  </si>
  <si>
    <t>School Name</t>
  </si>
  <si>
    <t>COYAOYAO ELEMENTARY SCHOOL</t>
  </si>
  <si>
    <t>District</t>
  </si>
  <si>
    <t>TIGAON</t>
  </si>
  <si>
    <t>School Year</t>
  </si>
  <si>
    <t>2013-2014</t>
  </si>
  <si>
    <t>(A) Nationally-Funded Teaching &amp; Teaching Related Items</t>
  </si>
  <si>
    <t>(B) Nationally-Funded Non Teaching Items</t>
  </si>
  <si>
    <t>(C ) Other Appointments and Funding Sources</t>
  </si>
  <si>
    <t>Title of Plantilla Position                                                (as it appears  in the appointment document/PSIPOP)</t>
  </si>
  <si>
    <t>Number of Incumbent</t>
  </si>
  <si>
    <t xml:space="preserve">Title of Designation                                                                    (as it appears in the contract/document: Teacher, Clerk, Security Guard, Driver etc.)                            </t>
  </si>
  <si>
    <t xml:space="preserve"> Appointment: (Contractual, Substitute, Volunteer,  others specify)</t>
  </si>
  <si>
    <t>Fund Source                            (SEF, PTA, NGO's  etc.)</t>
  </si>
  <si>
    <t>Teaching</t>
  </si>
  <si>
    <t>Non-Teaching</t>
  </si>
  <si>
    <t>OSEC-DECSB-TCH2-390172-2011</t>
  </si>
  <si>
    <t>ESP1390766-1998</t>
  </si>
  <si>
    <t>DEPED KINDER VOLUNTEER</t>
  </si>
  <si>
    <t>KVT</t>
  </si>
  <si>
    <t>National</t>
  </si>
  <si>
    <t>/</t>
  </si>
  <si>
    <t>OSEC-DECSB-TCH1-390778</t>
  </si>
  <si>
    <t>OSEC-DECSB-TCH1 428720</t>
  </si>
  <si>
    <t>OSEC-DECSB-TCH-1414830-2001</t>
  </si>
  <si>
    <t>OSEC-DECSB-TCH1-414898-1998</t>
  </si>
  <si>
    <t>OSEC-DECSB-TCH1-414888-1998</t>
  </si>
  <si>
    <r>
      <t xml:space="preserve">Employee No. </t>
    </r>
    <r>
      <rPr>
        <sz val="9"/>
        <rFont val="Arial Narrow"/>
        <family val="2"/>
      </rPr>
      <t>(or Tax Identification Number -T.I.N.)</t>
    </r>
  </si>
  <si>
    <t xml:space="preserve">Name of School Personnel                                      (Arrange by Position, Descending)            </t>
  </si>
  <si>
    <t>Sex</t>
  </si>
  <si>
    <t>Fund Source</t>
  </si>
  <si>
    <t>Position/ Designation</t>
  </si>
  <si>
    <t>Nature of Appointment/ Employment Status</t>
  </si>
  <si>
    <t>EDUCATIONAL QUALIFICATION</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</si>
  <si>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Assignments</t>
    </r>
  </si>
  <si>
    <t>Daily Program (time duration)</t>
  </si>
  <si>
    <t>Remarks (For Detailed Items, Indicate name of school/office, For IP's -Ethnicity)</t>
  </si>
  <si>
    <t>Degree / Post Graduate</t>
  </si>
  <si>
    <t>Major/ Specialization</t>
  </si>
  <si>
    <t>Minor</t>
  </si>
  <si>
    <t>DAY (M/T/W/TH/F)</t>
  </si>
  <si>
    <t>From (00:00)</t>
  </si>
  <si>
    <t>To (00:00)</t>
  </si>
  <si>
    <t>Total Actual Teaching Minutes per Week</t>
  </si>
  <si>
    <t>DELCASTILLO, Francia P.</t>
  </si>
  <si>
    <t>F</t>
  </si>
  <si>
    <t>T-2</t>
  </si>
  <si>
    <t>Permanent</t>
  </si>
  <si>
    <t>EP</t>
  </si>
  <si>
    <t>Daily</t>
  </si>
  <si>
    <t>English</t>
  </si>
  <si>
    <t>AP</t>
  </si>
  <si>
    <t>MTB/ MLE</t>
  </si>
  <si>
    <t>Mathematics</t>
  </si>
  <si>
    <t>Teacher's Preparation</t>
  </si>
  <si>
    <t>Ave.  Minutes per Day</t>
  </si>
  <si>
    <t>PALMARIA, Rogeria V.</t>
  </si>
  <si>
    <t>T-1</t>
  </si>
  <si>
    <t>BEED</t>
  </si>
  <si>
    <t>Gen.Ed</t>
  </si>
  <si>
    <t>Homeroom Guidance</t>
  </si>
  <si>
    <t>Eduk. Pagpapakatao</t>
  </si>
  <si>
    <t>Mother Tongue</t>
  </si>
  <si>
    <t>Filipino</t>
  </si>
  <si>
    <t>Araling Panlipunan</t>
  </si>
  <si>
    <t>MAPEH</t>
  </si>
  <si>
    <t>Remedial/Enrichment</t>
  </si>
  <si>
    <t>Teach. Praparation</t>
  </si>
  <si>
    <t>BARCELON, Guadalupe C.</t>
  </si>
  <si>
    <t>BEED/MAED</t>
  </si>
  <si>
    <t>English/Admin &amp; Servision</t>
  </si>
  <si>
    <r>
      <t>English</t>
    </r>
    <r>
      <rPr>
        <vertAlign val="superscript"/>
        <sz val="11"/>
        <rFont val="Arial Narrow"/>
        <family val="2"/>
      </rPr>
      <t>2nd Sem</t>
    </r>
  </si>
  <si>
    <t>PURCIA, Freddie D.</t>
  </si>
  <si>
    <t>M</t>
  </si>
  <si>
    <t>Science</t>
  </si>
  <si>
    <t>HEKASI</t>
  </si>
  <si>
    <t>C.E.</t>
  </si>
  <si>
    <t>Math</t>
  </si>
  <si>
    <t>EPP</t>
  </si>
  <si>
    <t>MSEP</t>
  </si>
  <si>
    <t>BRAZAL, Norma B.</t>
  </si>
  <si>
    <t>OLIVER, Maxima P.</t>
  </si>
  <si>
    <t>PALMA, Mary Ann S.</t>
  </si>
  <si>
    <t>Volutnter Kinder Teacher</t>
  </si>
  <si>
    <t>Meeting Time 1</t>
  </si>
  <si>
    <t>Work Period 1</t>
  </si>
  <si>
    <t>Meeting Time 2</t>
  </si>
  <si>
    <t>Story Time</t>
  </si>
  <si>
    <t>Work Period 2</t>
  </si>
  <si>
    <t>Meeting Time 3</t>
  </si>
  <si>
    <t>GUIDELINES:</t>
  </si>
  <si>
    <t>Submitted by:</t>
  </si>
  <si>
    <t>1.  This form shall be accomplished at the beginning of the school year by the school head.  In case of movement of teachers and other personnel during the school year, an updated Form 19 must be submitted to the Division Office .</t>
  </si>
  <si>
    <t>EDDIE C. RODRIGUEZ</t>
  </si>
  <si>
    <t xml:space="preserve">2. All school personnel, regardless of position/nature of appointment should be included in this form and  should be listed from the highest rank down to the lowest.  </t>
  </si>
  <si>
    <t xml:space="preserve">           (Signature of School Head over Printed Name)</t>
  </si>
  <si>
    <t>3. Please reflect subjects being taught and if teacher handling advisory class or  Ancillary Assignment.  Other administrative duties must also reported.</t>
  </si>
  <si>
    <t>4. Daily Program Column is for teaching personnel only.</t>
  </si>
  <si>
    <t>Updated as of: ___________________________</t>
  </si>
  <si>
    <t>School Form 7, Page ___ of ________</t>
  </si>
  <si>
    <t>Character Education</t>
  </si>
  <si>
    <t>Department of Education</t>
  </si>
  <si>
    <t>Region V</t>
  </si>
  <si>
    <t>DIVISION OF CAMARINES SUR</t>
  </si>
  <si>
    <t>PRINCIPAL REPORT ON ENROLMENT AND ATTENDANCE</t>
  </si>
  <si>
    <t>(Public and Private Elementary Schools)</t>
  </si>
  <si>
    <t>Municipality:</t>
  </si>
  <si>
    <t>Tigaon</t>
  </si>
  <si>
    <t>For the Month of:</t>
  </si>
  <si>
    <t>June, 2014</t>
  </si>
  <si>
    <t>District:</t>
  </si>
  <si>
    <r>
      <rPr>
        <i/>
        <sz val="11"/>
        <color indexed="8"/>
        <rFont val="Calibri"/>
        <family val="2"/>
      </rPr>
      <t>School Year</t>
    </r>
    <r>
      <rPr>
        <sz val="11"/>
        <color indexed="8"/>
        <rFont val="Calibri"/>
        <family val="2"/>
      </rPr>
      <t>:</t>
    </r>
  </si>
  <si>
    <t>2014-2015</t>
  </si>
  <si>
    <t>Name of School:</t>
  </si>
  <si>
    <r>
      <rPr>
        <i/>
        <sz val="11"/>
        <color indexed="8"/>
        <rFont val="Calibri"/>
        <family val="2"/>
      </rPr>
      <t xml:space="preserve">School ID: </t>
    </r>
    <r>
      <rPr>
        <i/>
        <sz val="8"/>
        <color indexed="8"/>
        <rFont val="Calibri"/>
        <family val="2"/>
      </rPr>
      <t>(6 digit numbers)</t>
    </r>
  </si>
  <si>
    <t>(Please submit this Form in 5 copies for the month of July and only 3 copies for the month of June, December &amp; March directly to the Planning Unit)</t>
  </si>
  <si>
    <t>Name of Teachers</t>
  </si>
  <si>
    <t>Position Title</t>
  </si>
  <si>
    <t>Designation</t>
  </si>
  <si>
    <t>Grade/Year</t>
  </si>
  <si>
    <t>Annual Enrolment</t>
  </si>
  <si>
    <t>Monthly Enrolment</t>
  </si>
  <si>
    <t>Average Daily</t>
  </si>
  <si>
    <t>Percentage of</t>
  </si>
  <si>
    <t>Remarks</t>
  </si>
  <si>
    <t>Decreased</t>
  </si>
  <si>
    <t>(Family Name First)</t>
  </si>
  <si>
    <t>Nursery/Kinder</t>
  </si>
  <si>
    <t>to date</t>
  </si>
  <si>
    <t>Attendance</t>
  </si>
  <si>
    <t>Prep &amp; Sec</t>
  </si>
  <si>
    <t>Male</t>
  </si>
  <si>
    <t>Female</t>
  </si>
  <si>
    <t>Total</t>
  </si>
  <si>
    <t>Enroment</t>
  </si>
  <si>
    <t>K/R</t>
  </si>
  <si>
    <t>Pre-school Teacher/Coord.</t>
  </si>
  <si>
    <t>Kinder</t>
  </si>
  <si>
    <t>Guidance Counselor</t>
  </si>
  <si>
    <t>Grade I</t>
  </si>
  <si>
    <t>Cultural, Star Sct.Coord.</t>
  </si>
  <si>
    <t>Grade II</t>
  </si>
  <si>
    <t>DEL CASTILLO, Francia P.</t>
  </si>
  <si>
    <t>Filipino/Eng. Coord.</t>
  </si>
  <si>
    <t>Grade III</t>
  </si>
  <si>
    <t>ALS,HEKASI Coord.</t>
  </si>
  <si>
    <t>Grade IV</t>
  </si>
  <si>
    <t xml:space="preserve">Prop.Custodian,BSP, Dist PES, </t>
  </si>
  <si>
    <t>Grade V</t>
  </si>
  <si>
    <t>Scie.H.E. WATCH</t>
  </si>
  <si>
    <t>Grade  VI</t>
  </si>
  <si>
    <t>* Please identify TIC/Dept Head/Property Custodian/NFE Coordinator/Guidance Councilor/Librarian/Canteen Tchr/Tchr Clerk/In-charge of EMIS/Sports Coord/SPED Teacher</t>
  </si>
  <si>
    <r>
      <t xml:space="preserve">SUMMARY:                                          </t>
    </r>
    <r>
      <rPr>
        <i/>
        <sz val="8"/>
        <rFont val="Calibri"/>
        <family val="2"/>
      </rPr>
      <t>(from monthly enrolment column)</t>
    </r>
  </si>
  <si>
    <t>T</t>
  </si>
  <si>
    <t>Classes</t>
  </si>
  <si>
    <t>Name of School Head:</t>
  </si>
  <si>
    <t>Preschool</t>
  </si>
  <si>
    <t>2</t>
  </si>
  <si>
    <t>ESP-1</t>
  </si>
  <si>
    <t>SPED</t>
  </si>
  <si>
    <t xml:space="preserve"> 0</t>
  </si>
  <si>
    <t>Position &amp; Designation</t>
  </si>
  <si>
    <t># of Teachers in Plantilla (including vacant)</t>
  </si>
  <si>
    <r>
      <t xml:space="preserve"># of Vacant/Retired: </t>
    </r>
    <r>
      <rPr>
        <i/>
        <sz val="8"/>
        <color indexed="8"/>
        <rFont val="Calibri"/>
        <family val="2"/>
      </rPr>
      <t>(Teacher/s only)</t>
    </r>
  </si>
  <si>
    <t>June 6, 2014</t>
  </si>
  <si>
    <t>Grade VI</t>
  </si>
  <si>
    <t>Date Accomplished:</t>
  </si>
  <si>
    <t>TOTAL</t>
  </si>
  <si>
    <t>Summmary</t>
  </si>
  <si>
    <t xml:space="preserve">Name of Report:  </t>
  </si>
  <si>
    <t xml:space="preserve"> LIST OF TEACHERS AND SCHOOL PERSONNEL</t>
  </si>
  <si>
    <t>As of (date):</t>
  </si>
  <si>
    <t>Municipality :</t>
  </si>
  <si>
    <r>
      <t xml:space="preserve"> District:                      </t>
    </r>
    <r>
      <rPr>
        <u/>
        <sz val="11"/>
        <color indexed="8"/>
        <rFont val="Calibri"/>
        <family val="2"/>
      </rPr>
      <t/>
    </r>
  </si>
  <si>
    <t xml:space="preserve"> 4th (Partido)__________</t>
  </si>
  <si>
    <t>Name of School :</t>
  </si>
  <si>
    <t xml:space="preserve"> COYAOYAO ELEMENTARY SCHOOL</t>
  </si>
  <si>
    <t xml:space="preserve">Land/Mobile:   </t>
  </si>
  <si>
    <t>09126288380</t>
  </si>
  <si>
    <t xml:space="preserve">Congressional  District :        </t>
  </si>
  <si>
    <t xml:space="preserve"> 4th Congressional District</t>
  </si>
  <si>
    <t>Name of Teaching/Non Teaching Personnel</t>
  </si>
  <si>
    <t>IItem No.</t>
  </si>
  <si>
    <t>Design-ation</t>
  </si>
  <si>
    <t>Grade  Level</t>
  </si>
  <si>
    <t>Subject Taught</t>
  </si>
  <si>
    <t>Major Subject</t>
  </si>
  <si>
    <t>Home Address</t>
  </si>
  <si>
    <t>Date of Birth</t>
  </si>
  <si>
    <t>Date of Original Appointment</t>
  </si>
  <si>
    <t>Contact No.</t>
  </si>
  <si>
    <t>Email Address</t>
  </si>
  <si>
    <t>TEACHING PERSONNEL</t>
  </si>
  <si>
    <t>Guadalupe C. Barcelon</t>
  </si>
  <si>
    <t>TCH1-428720-1998</t>
  </si>
  <si>
    <t>I</t>
  </si>
  <si>
    <t>All Subjects</t>
  </si>
  <si>
    <t>Zone 3, Coyaoyao, Tigaon, C.S.</t>
  </si>
  <si>
    <t>092-9326-4126</t>
  </si>
  <si>
    <t>guadabarcelon@yahoo.com</t>
  </si>
  <si>
    <t>Rogeria V. Palmaria</t>
  </si>
  <si>
    <t>TCH1-390778-1999</t>
  </si>
  <si>
    <t>II</t>
  </si>
  <si>
    <t>Zone 1,Halawiggogon, Goa, C.S.</t>
  </si>
  <si>
    <t>099-9702-9623</t>
  </si>
  <si>
    <t>rogeria.palmaria@deped.gov.ph</t>
  </si>
  <si>
    <t>Francia P. Del Castillo</t>
  </si>
  <si>
    <t>TCH2-390172-2011</t>
  </si>
  <si>
    <t>III</t>
  </si>
  <si>
    <t>Gubat, Tigaon, Camarines Sur</t>
  </si>
  <si>
    <t>091-9236-8711</t>
  </si>
  <si>
    <t>francia_delcastillo@yahoo.com</t>
  </si>
  <si>
    <t>Freddie D. Purcia</t>
  </si>
  <si>
    <t>TCH1-414830-2011</t>
  </si>
  <si>
    <t>IV</t>
  </si>
  <si>
    <t>Holygate Subd.,Caraycayon, Tigaon, C.S.</t>
  </si>
  <si>
    <t>090-9796-4828</t>
  </si>
  <si>
    <t>none</t>
  </si>
  <si>
    <t>Norma B. Brazal</t>
  </si>
  <si>
    <t>TCH1-414898-1998</t>
  </si>
  <si>
    <t>V</t>
  </si>
  <si>
    <t>San Francisco, Tigaon, C.S.</t>
  </si>
  <si>
    <t>092-9304-7164</t>
  </si>
  <si>
    <t>Maxima P. Oliver</t>
  </si>
  <si>
    <t>TCH1-414888-1998</t>
  </si>
  <si>
    <t>VI</t>
  </si>
  <si>
    <t>Gen Ed</t>
  </si>
  <si>
    <t>Coyaoyao, Elementary School, Tigaon,C.S.</t>
  </si>
  <si>
    <t>091-2617--6475</t>
  </si>
  <si>
    <t>maxima_oliver@yahoo.com</t>
  </si>
  <si>
    <t>NON-TEACHING PERSONNEL</t>
  </si>
  <si>
    <t>390766-1998</t>
  </si>
  <si>
    <t>FILIPINO</t>
  </si>
  <si>
    <t>Salvacion, Tigaon, C.S.</t>
  </si>
  <si>
    <t>090-8437-1995</t>
  </si>
  <si>
    <r>
      <t xml:space="preserve">Page </t>
    </r>
    <r>
      <rPr>
        <u/>
        <sz val="9"/>
        <color indexed="8"/>
        <rFont val="Calibri"/>
        <family val="2"/>
      </rPr>
      <t>1</t>
    </r>
    <r>
      <rPr>
        <sz val="9"/>
        <color indexed="8"/>
        <rFont val="Calibri"/>
        <family val="2"/>
      </rPr>
      <t xml:space="preserve">   0f   </t>
    </r>
    <r>
      <rPr>
        <u/>
        <sz val="9"/>
        <color indexed="8"/>
        <rFont val="Calibri"/>
        <family val="2"/>
      </rPr>
      <t>2</t>
    </r>
  </si>
  <si>
    <t>P3</t>
  </si>
  <si>
    <t>P2</t>
  </si>
  <si>
    <t>P1</t>
  </si>
  <si>
    <t>MT 2</t>
  </si>
  <si>
    <t>Name of School Head</t>
  </si>
  <si>
    <t>MT 1</t>
  </si>
  <si>
    <r>
      <t>Signature</t>
    </r>
    <r>
      <rPr>
        <i/>
        <sz val="10"/>
        <color indexed="18"/>
        <rFont val="Arial"/>
        <family val="2"/>
      </rPr>
      <t xml:space="preserve"> </t>
    </r>
    <r>
      <rPr>
        <i/>
        <sz val="10"/>
        <color indexed="8"/>
        <rFont val="Arial"/>
        <family val="2"/>
      </rPr>
      <t>Above</t>
    </r>
  </si>
  <si>
    <t>HT3</t>
  </si>
  <si>
    <t>HT 2</t>
  </si>
  <si>
    <t>HT 1</t>
  </si>
  <si>
    <t>Date Accomplished</t>
  </si>
  <si>
    <t>T3</t>
  </si>
  <si>
    <t>T2</t>
  </si>
  <si>
    <t>T1</t>
  </si>
  <si>
    <t>Casual</t>
  </si>
  <si>
    <t>Loc. Funded</t>
  </si>
  <si>
    <t>Utility Worker</t>
  </si>
  <si>
    <t>Grand Total</t>
  </si>
  <si>
    <r>
      <t xml:space="preserve">Page 2   0f   </t>
    </r>
    <r>
      <rPr>
        <u/>
        <sz val="9"/>
        <color indexed="8"/>
        <rFont val="Calibri"/>
        <family val="2"/>
      </rPr>
      <t>2</t>
    </r>
  </si>
  <si>
    <t>TIGAON DISTRICT</t>
  </si>
  <si>
    <t xml:space="preserve">Name </t>
  </si>
  <si>
    <t>Age</t>
  </si>
  <si>
    <t>Eligibility</t>
  </si>
  <si>
    <t>Years in service</t>
  </si>
  <si>
    <t>ECE Units</t>
  </si>
  <si>
    <t>LET</t>
  </si>
  <si>
    <t>1 (volunter teacher)</t>
  </si>
  <si>
    <t>Date of Appointment</t>
  </si>
  <si>
    <t>No appointment yet</t>
  </si>
  <si>
    <t>assignment order is on process</t>
  </si>
  <si>
    <t>CECILIA DEBIL GARDE</t>
  </si>
  <si>
    <t>Tracking No. of submitted document</t>
  </si>
  <si>
    <t>Tracking No. 22222 110093  22222</t>
  </si>
  <si>
    <t>coyaoyaoelem@gmail.com</t>
  </si>
  <si>
    <t>Salcedo, Jelly Ann C.</t>
  </si>
  <si>
    <t>Obias, Ryan B.</t>
  </si>
  <si>
    <t>Fortes, Justine Joseph</t>
  </si>
  <si>
    <t>Cardama, Johnry A.</t>
  </si>
  <si>
    <t>Masangkay, Mark Gil C.</t>
  </si>
  <si>
    <t>Tagsim, Mark Christian P.</t>
  </si>
  <si>
    <t>Reyes, Joy B.</t>
  </si>
  <si>
    <t>Remorosa. Rochelle A.</t>
  </si>
  <si>
    <t>Vasquez, Evony F.</t>
  </si>
  <si>
    <t>Remorosa, Shane Rose A.</t>
  </si>
  <si>
    <t>Maso, Maria Aisa M.</t>
  </si>
  <si>
    <t>Ainza, Marjorie A.</t>
  </si>
  <si>
    <t>Ariola, Sara S.</t>
  </si>
  <si>
    <t>Saba, Paula Kim D.T.</t>
  </si>
  <si>
    <t>Castillo, Donabel T.</t>
  </si>
  <si>
    <t>Bogtong, Juliet Shayne C.</t>
  </si>
  <si>
    <t>Segobre, Mary Joyce P.</t>
  </si>
  <si>
    <t>Prieto, Karen R.</t>
  </si>
  <si>
    <t>Cano, Gina B.</t>
  </si>
  <si>
    <t>Samson, Mary Jane</t>
  </si>
  <si>
    <r>
      <t>Ba</t>
    </r>
    <r>
      <rPr>
        <sz val="11"/>
        <color theme="1"/>
        <rFont val="Calibri"/>
        <family val="2"/>
      </rPr>
      <t>ńadera, Merry Joy E.</t>
    </r>
  </si>
  <si>
    <t>Borromeo, Erica Mae C.</t>
  </si>
  <si>
    <t>Clapis, Jessa C.</t>
  </si>
  <si>
    <r>
      <t>Pe</t>
    </r>
    <r>
      <rPr>
        <sz val="11"/>
        <color theme="1"/>
        <rFont val="Calibri"/>
        <family val="2"/>
      </rPr>
      <t>ńa, Camille Q.</t>
    </r>
  </si>
  <si>
    <t>Ceron, Noelyn P.</t>
  </si>
  <si>
    <t>Kane Mary Ruth B.</t>
  </si>
  <si>
    <t>Bordas, Marjorie C.</t>
  </si>
  <si>
    <t>Course</t>
  </si>
  <si>
    <t>Name</t>
  </si>
  <si>
    <t>ICT</t>
  </si>
  <si>
    <t>BSED</t>
  </si>
  <si>
    <t>BSBIO</t>
  </si>
  <si>
    <t>Educ</t>
  </si>
  <si>
    <t>School Form 4 (SF4) Monthly Learner's Movement and Attendance</t>
  </si>
  <si>
    <t>(This replaces Form 3 &amp; STS Form 4-Absenteeism and Dropout Profile)</t>
  </si>
  <si>
    <t>Report for the Month of</t>
  </si>
  <si>
    <t>GRADE/ YEAR LEVEL</t>
  </si>
  <si>
    <t>SECTION</t>
  </si>
  <si>
    <t>NAME OF ADVISER</t>
  </si>
  <si>
    <t>REGISTERED LEARNERS              (As of End of the Month)</t>
  </si>
  <si>
    <t>ATTENDANCE</t>
  </si>
  <si>
    <t>DROPPED OUT</t>
  </si>
  <si>
    <t>TRANSFERRED OUT</t>
  </si>
  <si>
    <t>TRANSFERRED IN</t>
  </si>
  <si>
    <t xml:space="preserve">Daily Average </t>
  </si>
  <si>
    <t>Percentage for the Month</t>
  </si>
  <si>
    <t>(A) Cumulative as of Previous Month</t>
  </si>
  <si>
    <t>(B) For the Month</t>
  </si>
  <si>
    <t xml:space="preserve"> (A+B) Cumulative as of End of the Month</t>
  </si>
  <si>
    <t>KINDER</t>
  </si>
  <si>
    <t>GRADE 1</t>
  </si>
  <si>
    <t>GUADALUPE C. BARCELON</t>
  </si>
  <si>
    <t>GRADE 2</t>
  </si>
  <si>
    <t>ROGERIA V. PALMARIA</t>
  </si>
  <si>
    <t>GRADE 3</t>
  </si>
  <si>
    <t>FRANCIA P. DEL CASTILLO</t>
  </si>
  <si>
    <t>GRADE 4</t>
  </si>
  <si>
    <t>NORMA B. BRAZAL</t>
  </si>
  <si>
    <t>GRADE 5</t>
  </si>
  <si>
    <t>FREDIE D.PURCIA</t>
  </si>
  <si>
    <t>GRADE 6</t>
  </si>
  <si>
    <t>MAXIMA PALMA OLIVER</t>
  </si>
  <si>
    <t>ELEMENTARY/SECONDARY:</t>
  </si>
  <si>
    <t>GRADE 1/GRADE 7</t>
  </si>
  <si>
    <t>GRADE 2/GRADE 8</t>
  </si>
  <si>
    <t>GRADE 3/GRADE 9</t>
  </si>
  <si>
    <t>GRADE 4/GRADE 10</t>
  </si>
  <si>
    <t>GRADE 5/GRADE 11</t>
  </si>
  <si>
    <t>GRADE 6/GRADE 12</t>
  </si>
  <si>
    <t>TOTAL FOR  NON-GRADED</t>
  </si>
  <si>
    <t>Prepared and Submitted by:</t>
  </si>
  <si>
    <t xml:space="preserve">1. This form shall be accomplished every end of the month using the summary box of SF2 submitted by the teachers/advisers to update figures for the month. </t>
  </si>
  <si>
    <t>2. Furnish the Division Office with a copy a week after June 30, October 30 &amp; March 31</t>
  </si>
  <si>
    <t>EDDIE COBAR RODRIGUEZ</t>
  </si>
  <si>
    <r>
      <t>Page __</t>
    </r>
    <r>
      <rPr>
        <u/>
        <sz val="11"/>
        <color indexed="8"/>
        <rFont val="Arial Narrow"/>
        <family val="2"/>
      </rPr>
      <t>1</t>
    </r>
    <r>
      <rPr>
        <sz val="11"/>
        <color indexed="8"/>
        <rFont val="Arial Narrow"/>
        <family val="2"/>
      </rPr>
      <t>___ of  __</t>
    </r>
    <r>
      <rPr>
        <u/>
        <sz val="11"/>
        <color indexed="8"/>
        <rFont val="Arial Narrow"/>
        <family val="2"/>
      </rPr>
      <t>1</t>
    </r>
    <r>
      <rPr>
        <sz val="11"/>
        <color indexed="8"/>
        <rFont val="Arial Narrow"/>
        <family val="2"/>
      </rPr>
      <t>___ pages</t>
    </r>
  </si>
  <si>
    <t xml:space="preserve"> </t>
  </si>
  <si>
    <t>June 2014</t>
  </si>
  <si>
    <r>
      <t>______________</t>
    </r>
    <r>
      <rPr>
        <u/>
        <sz val="11"/>
        <color indexed="8"/>
        <rFont val="Calibri"/>
        <family val="2"/>
      </rPr>
      <t>113098________________</t>
    </r>
  </si>
  <si>
    <t>TIN</t>
  </si>
  <si>
    <t>BDAY</t>
  </si>
  <si>
    <t>944-017</t>
  </si>
  <si>
    <t>Degree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</si>
</sst>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409]mmmm\ d\,\ yyyy;@"/>
  </numFmts>
  <fonts count="8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name val="Arial Narrow"/>
      <family val="2"/>
    </font>
    <font>
      <sz val="11"/>
      <name val="Arial Narrow"/>
      <family val="2"/>
    </font>
    <font>
      <i/>
      <sz val="12"/>
      <name val="Arial Narrow"/>
      <family val="2"/>
    </font>
    <font>
      <i/>
      <sz val="11"/>
      <name val="Arial Narrow"/>
      <family val="2"/>
    </font>
    <font>
      <sz val="14"/>
      <color theme="1"/>
      <name val="Arial Narrow"/>
      <family val="2"/>
    </font>
    <font>
      <i/>
      <sz val="14"/>
      <name val="Arial Narrow"/>
      <family val="2"/>
    </font>
    <font>
      <b/>
      <sz val="14"/>
      <name val="Arial Narrow"/>
      <family val="2"/>
    </font>
    <font>
      <i/>
      <sz val="14"/>
      <color theme="1"/>
      <name val="Arial Narrow"/>
      <family val="2"/>
    </font>
    <font>
      <b/>
      <sz val="14"/>
      <color theme="1"/>
      <name val="Arial Narrow"/>
      <family val="2"/>
    </font>
    <font>
      <b/>
      <sz val="11"/>
      <name val="Arial Narrow"/>
      <family val="2"/>
    </font>
    <font>
      <sz val="9"/>
      <name val="Arial Narrow"/>
      <family val="2"/>
    </font>
    <font>
      <vertAlign val="superscript"/>
      <sz val="11"/>
      <name val="Arial Narrow"/>
      <family val="2"/>
    </font>
    <font>
      <b/>
      <sz val="11"/>
      <color theme="1"/>
      <name val="Arial Narrow"/>
      <family val="2"/>
    </font>
    <font>
      <i/>
      <sz val="11"/>
      <color theme="1"/>
      <name val="Arial Narrow"/>
      <family val="2"/>
    </font>
    <font>
      <sz val="10"/>
      <name val="Arial"/>
      <family val="2"/>
    </font>
    <font>
      <sz val="10"/>
      <color theme="1"/>
      <name val="Arial"/>
      <family val="2"/>
    </font>
    <font>
      <b/>
      <sz val="10"/>
      <name val="Calibri"/>
      <family val="2"/>
      <scheme val="minor"/>
    </font>
    <font>
      <i/>
      <sz val="9"/>
      <name val="Calibri"/>
      <family val="2"/>
      <scheme val="minor"/>
    </font>
    <font>
      <sz val="8"/>
      <name val="Calibri"/>
      <family val="2"/>
      <scheme val="minor"/>
    </font>
    <font>
      <i/>
      <sz val="10"/>
      <name val="Calibri"/>
      <family val="2"/>
      <scheme val="minor"/>
    </font>
    <font>
      <sz val="10"/>
      <name val="Calibri"/>
      <family val="2"/>
      <scheme val="minor"/>
    </font>
    <font>
      <i/>
      <sz val="11"/>
      <color theme="1"/>
      <name val="Calibri"/>
      <family val="2"/>
      <scheme val="minor"/>
    </font>
    <font>
      <i/>
      <sz val="11"/>
      <color indexed="8"/>
      <name val="Calibri"/>
      <family val="2"/>
    </font>
    <font>
      <sz val="11"/>
      <color indexed="8"/>
      <name val="Calibri"/>
      <family val="2"/>
    </font>
    <font>
      <u val="singleAccounting"/>
      <sz val="11"/>
      <color theme="1"/>
      <name val="Calibri"/>
      <family val="2"/>
      <scheme val="minor"/>
    </font>
    <font>
      <i/>
      <sz val="8"/>
      <color indexed="8"/>
      <name val="Calibri"/>
      <family val="2"/>
    </font>
    <font>
      <u/>
      <sz val="11"/>
      <color theme="1"/>
      <name val="Calibri"/>
      <family val="2"/>
      <scheme val="minor"/>
    </font>
    <font>
      <u/>
      <sz val="11"/>
      <color indexed="8"/>
      <name val="Calibri"/>
      <family val="2"/>
    </font>
    <font>
      <i/>
      <sz val="8"/>
      <name val="Calibri"/>
      <family val="2"/>
      <scheme val="minor"/>
    </font>
    <font>
      <b/>
      <sz val="8"/>
      <name val="Calibri"/>
      <family val="2"/>
      <scheme val="minor"/>
    </font>
    <font>
      <sz val="7"/>
      <name val="Calibri"/>
      <family val="2"/>
      <scheme val="minor"/>
    </font>
    <font>
      <i/>
      <sz val="7"/>
      <name val="Calibri"/>
      <family val="2"/>
      <scheme val="minor"/>
    </font>
    <font>
      <sz val="9"/>
      <name val="Calibri"/>
      <family val="2"/>
      <scheme val="minor"/>
    </font>
    <font>
      <i/>
      <sz val="8"/>
      <name val="Calibri"/>
      <family val="2"/>
    </font>
    <font>
      <b/>
      <sz val="10"/>
      <color indexed="10"/>
      <name val="Calibri"/>
      <family val="2"/>
      <scheme val="minor"/>
    </font>
    <font>
      <b/>
      <sz val="10"/>
      <color indexed="12"/>
      <name val="Calibri"/>
      <family val="2"/>
      <scheme val="minor"/>
    </font>
    <font>
      <b/>
      <sz val="11"/>
      <color rgb="FFC00000"/>
      <name val="Calibri"/>
      <family val="2"/>
      <scheme val="minor"/>
    </font>
    <font>
      <sz val="6"/>
      <color indexed="8"/>
      <name val="Calibri"/>
      <family val="2"/>
      <scheme val="minor"/>
    </font>
    <font>
      <sz val="11"/>
      <color indexed="81"/>
      <name val="Tahoma"/>
      <family val="2"/>
    </font>
    <font>
      <sz val="14"/>
      <color indexed="81"/>
      <name val="Tahoma"/>
      <family val="2"/>
    </font>
    <font>
      <sz val="12"/>
      <color indexed="81"/>
      <name val="Tahoma"/>
      <family val="2"/>
    </font>
    <font>
      <b/>
      <sz val="12"/>
      <color indexed="81"/>
      <name val="Tahoma"/>
      <family val="2"/>
    </font>
    <font>
      <sz val="8"/>
      <color indexed="81"/>
      <name val="Tahoma"/>
      <family val="2"/>
    </font>
    <font>
      <b/>
      <sz val="14"/>
      <color indexed="81"/>
      <name val="Tahoma"/>
      <family val="2"/>
    </font>
    <font>
      <b/>
      <sz val="11"/>
      <color indexed="81"/>
      <name val="Tahoma"/>
      <family val="2"/>
    </font>
    <font>
      <u/>
      <sz val="11"/>
      <color theme="10"/>
      <name val="Calibri"/>
      <family val="2"/>
    </font>
    <font>
      <sz val="8"/>
      <color theme="1"/>
      <name val="Calibri"/>
      <family val="2"/>
      <scheme val="minor"/>
    </font>
    <font>
      <b/>
      <u/>
      <sz val="11"/>
      <color theme="1"/>
      <name val="Calibri"/>
      <family val="2"/>
      <scheme val="minor"/>
    </font>
    <font>
      <sz val="11"/>
      <color theme="1"/>
      <name val="Arial Narrow"/>
      <family val="2"/>
    </font>
    <font>
      <sz val="10"/>
      <color theme="1"/>
      <name val="Calibri"/>
      <family val="2"/>
      <scheme val="minor"/>
    </font>
    <font>
      <sz val="9"/>
      <color theme="1"/>
      <name val="Calibri"/>
      <family val="2"/>
      <scheme val="minor"/>
    </font>
    <font>
      <sz val="10"/>
      <color theme="1"/>
      <name val="Calibri"/>
      <family val="2"/>
    </font>
    <font>
      <u/>
      <sz val="10"/>
      <color theme="1"/>
      <name val="Calibri"/>
      <family val="2"/>
      <scheme val="minor"/>
    </font>
    <font>
      <sz val="8"/>
      <color theme="1"/>
      <name val="Calibri"/>
      <family val="2"/>
    </font>
    <font>
      <u/>
      <sz val="10"/>
      <name val="Calibri"/>
      <family val="2"/>
    </font>
    <font>
      <u/>
      <sz val="9"/>
      <color indexed="8"/>
      <name val="Calibri"/>
      <family val="2"/>
    </font>
    <font>
      <sz val="9"/>
      <color indexed="8"/>
      <name val="Calibri"/>
      <family val="2"/>
    </font>
    <font>
      <b/>
      <sz val="14"/>
      <color theme="1"/>
      <name val="Calibri"/>
      <family val="2"/>
      <scheme val="minor"/>
    </font>
    <font>
      <sz val="12"/>
      <color theme="1"/>
      <name val="Calibri"/>
      <family val="2"/>
      <scheme val="minor"/>
    </font>
    <font>
      <b/>
      <sz val="12"/>
      <color theme="1"/>
      <name val="Calibri"/>
      <family val="2"/>
      <scheme val="minor"/>
    </font>
    <font>
      <u/>
      <sz val="12"/>
      <color theme="1"/>
      <name val="Times New Roman"/>
      <family val="1"/>
    </font>
    <font>
      <i/>
      <sz val="10"/>
      <color theme="1"/>
      <name val="Arial"/>
      <family val="2"/>
    </font>
    <font>
      <i/>
      <sz val="10"/>
      <color indexed="18"/>
      <name val="Arial"/>
      <family val="2"/>
    </font>
    <font>
      <i/>
      <sz val="10"/>
      <color indexed="8"/>
      <name val="Arial"/>
      <family val="2"/>
    </font>
    <font>
      <sz val="12"/>
      <color rgb="FF000080"/>
      <name val="Arial"/>
      <family val="2"/>
    </font>
    <font>
      <u/>
      <sz val="12"/>
      <color theme="1"/>
      <name val="Arial"/>
      <family val="2"/>
    </font>
    <font>
      <i/>
      <sz val="11"/>
      <color theme="1"/>
      <name val="Arial"/>
      <family val="2"/>
    </font>
    <font>
      <u/>
      <sz val="11"/>
      <color theme="10"/>
      <name val="Calibri"/>
      <family val="2"/>
      <scheme val="minor"/>
    </font>
    <font>
      <b/>
      <sz val="9"/>
      <color indexed="81"/>
      <name val="Tahoma"/>
      <family val="2"/>
    </font>
    <font>
      <sz val="11"/>
      <color theme="1"/>
      <name val="Calibri"/>
      <family val="2"/>
    </font>
    <font>
      <b/>
      <sz val="22"/>
      <color theme="1"/>
      <name val="Arial Narrow"/>
      <family val="2"/>
    </font>
    <font>
      <i/>
      <sz val="12"/>
      <color theme="1"/>
      <name val="Arial Narrow"/>
      <family val="2"/>
    </font>
    <font>
      <sz val="12"/>
      <color theme="1"/>
      <name val="Arial Narrow"/>
      <family val="2"/>
    </font>
    <font>
      <b/>
      <u/>
      <sz val="11"/>
      <color theme="1"/>
      <name val="Arial Narrow"/>
      <family val="2"/>
    </font>
    <font>
      <u/>
      <sz val="11"/>
      <color indexed="8"/>
      <name val="Arial Narrow"/>
      <family val="2"/>
    </font>
    <font>
      <sz val="11"/>
      <color indexed="8"/>
      <name val="Arial Narrow"/>
      <family val="2"/>
    </font>
    <font>
      <b/>
      <i/>
      <sz val="11"/>
      <color theme="1"/>
      <name val="Arial Narrow"/>
      <family val="2"/>
    </font>
    <font>
      <u/>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s>
  <borders count="7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xf numFmtId="43" fontId="18" fillId="0" borderId="0" applyFont="0" applyFill="0" applyBorder="0" applyAlignment="0" applyProtection="0"/>
    <xf numFmtId="0" fontId="1" fillId="0" borderId="0"/>
    <xf numFmtId="0" fontId="19" fillId="0" borderId="0"/>
    <xf numFmtId="0" fontId="18" fillId="0" borderId="0" applyNumberFormat="0" applyFont="0" applyFill="0" applyBorder="0" applyAlignment="0" applyProtection="0"/>
    <xf numFmtId="0" fontId="18" fillId="0" borderId="0"/>
    <xf numFmtId="0" fontId="49" fillId="0" borderId="0" applyNumberFormat="0" applyFill="0" applyBorder="0" applyAlignment="0" applyProtection="0">
      <alignment vertical="top"/>
      <protection locked="0"/>
    </xf>
    <xf numFmtId="0" fontId="71" fillId="0" borderId="0" applyNumberFormat="0" applyFill="0" applyBorder="0" applyAlignment="0" applyProtection="0"/>
  </cellStyleXfs>
  <cellXfs count="584">
    <xf numFmtId="0" fontId="0" fillId="0" borderId="0" xfId="0"/>
    <xf numFmtId="0" fontId="5" fillId="0" borderId="0" xfId="0" applyFont="1"/>
    <xf numFmtId="0" fontId="7" fillId="0" borderId="0" xfId="0" applyFont="1" applyAlignment="1">
      <alignment vertical="center" wrapText="1"/>
    </xf>
    <xf numFmtId="0" fontId="8" fillId="0" borderId="5" xfId="0" applyFont="1" applyBorder="1" applyAlignment="1">
      <alignment horizontal="right" vertical="center"/>
    </xf>
    <xf numFmtId="0" fontId="8" fillId="0" borderId="6"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xf>
    <xf numFmtId="0" fontId="11" fillId="0" borderId="0" xfId="0" applyFont="1" applyBorder="1" applyAlignment="1">
      <alignment horizontal="center"/>
    </xf>
    <xf numFmtId="0" fontId="12" fillId="0" borderId="0" xfId="0" applyFont="1" applyBorder="1" applyAlignment="1">
      <alignment vertical="center"/>
    </xf>
    <xf numFmtId="0" fontId="5" fillId="0" borderId="0" xfId="0" applyFont="1" applyBorder="1" applyAlignment="1">
      <alignment horizontal="center"/>
    </xf>
    <xf numFmtId="0" fontId="5" fillId="0" borderId="0" xfId="0" applyFont="1" applyBorder="1"/>
    <xf numFmtId="0" fontId="5" fillId="0" borderId="0" xfId="0" applyFont="1" applyAlignment="1">
      <alignment vertical="center"/>
    </xf>
    <xf numFmtId="0" fontId="5" fillId="0" borderId="0" xfId="0" applyFont="1" applyBorder="1" applyAlignment="1">
      <alignment wrapText="1"/>
    </xf>
    <xf numFmtId="0" fontId="5" fillId="0" borderId="6" xfId="0" applyFont="1" applyBorder="1" applyAlignment="1">
      <alignment vertical="center"/>
    </xf>
    <xf numFmtId="0" fontId="5" fillId="0" borderId="6" xfId="0" applyFont="1" applyBorder="1" applyAlignment="1">
      <alignment horizontal="center" wrapText="1"/>
    </xf>
    <xf numFmtId="0" fontId="5" fillId="0" borderId="6" xfId="0" applyFont="1" applyBorder="1" applyAlignment="1">
      <alignment horizontal="center"/>
    </xf>
    <xf numFmtId="0" fontId="13" fillId="0" borderId="6" xfId="0" applyFont="1" applyBorder="1" applyAlignment="1">
      <alignment horizontal="center"/>
    </xf>
    <xf numFmtId="0" fontId="5" fillId="0" borderId="6" xfId="0" applyFont="1" applyBorder="1"/>
    <xf numFmtId="0" fontId="5" fillId="0" borderId="0" xfId="0" applyFont="1" applyBorder="1" applyAlignment="1"/>
    <xf numFmtId="0" fontId="5" fillId="0" borderId="6" xfId="0" applyFont="1" applyBorder="1" applyAlignment="1"/>
    <xf numFmtId="0" fontId="5" fillId="0" borderId="2"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13" fillId="0" borderId="0" xfId="0" applyFont="1"/>
    <xf numFmtId="0" fontId="5" fillId="0" borderId="16" xfId="0" applyFont="1" applyBorder="1" applyAlignment="1">
      <alignment horizontal="center" vertical="center" wrapText="1"/>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20" fontId="5" fillId="0" borderId="17" xfId="0" applyNumberFormat="1" applyFont="1" applyBorder="1" applyAlignment="1">
      <alignment horizontal="center" vertical="center"/>
    </xf>
    <xf numFmtId="0" fontId="5" fillId="0" borderId="20" xfId="0" applyFont="1" applyBorder="1" applyAlignment="1">
      <alignment horizontal="left" vertical="center" wrapText="1"/>
    </xf>
    <xf numFmtId="20" fontId="5" fillId="0" borderId="20" xfId="0" applyNumberFormat="1" applyFont="1" applyBorder="1" applyAlignment="1">
      <alignment horizontal="center" vertical="center"/>
    </xf>
    <xf numFmtId="0" fontId="13" fillId="0" borderId="20" xfId="0" applyFont="1" applyBorder="1" applyAlignment="1">
      <alignment horizontal="center" vertical="center" wrapText="1"/>
    </xf>
    <xf numFmtId="0" fontId="5" fillId="0" borderId="14" xfId="0" applyFont="1" applyBorder="1" applyAlignment="1">
      <alignment horizontal="left" vertical="center" wrapText="1"/>
    </xf>
    <xf numFmtId="0" fontId="5" fillId="0" borderId="2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0" xfId="0" applyFont="1" applyBorder="1"/>
    <xf numFmtId="20" fontId="5" fillId="0" borderId="29" xfId="0" applyNumberFormat="1" applyFont="1" applyBorder="1" applyAlignment="1">
      <alignment horizontal="right" vertical="center" wrapText="1"/>
    </xf>
    <xf numFmtId="20" fontId="5" fillId="0" borderId="20" xfId="0" applyNumberFormat="1" applyFont="1" applyBorder="1" applyAlignment="1">
      <alignment horizontal="right" vertical="center" wrapText="1"/>
    </xf>
    <xf numFmtId="0" fontId="5" fillId="2" borderId="20" xfId="0" applyFont="1" applyFill="1" applyBorder="1" applyAlignment="1">
      <alignment horizontal="left" vertical="center" wrapText="1"/>
    </xf>
    <xf numFmtId="0" fontId="5" fillId="2" borderId="23" xfId="0" applyFont="1" applyFill="1" applyBorder="1"/>
    <xf numFmtId="0" fontId="5" fillId="0" borderId="20" xfId="0" applyFont="1" applyBorder="1" applyAlignment="1">
      <alignment horizontal="left"/>
    </xf>
    <xf numFmtId="0" fontId="5" fillId="0" borderId="20" xfId="0" applyFont="1" applyBorder="1" applyAlignment="1">
      <alignment horizontal="center"/>
    </xf>
    <xf numFmtId="20" fontId="5" fillId="0" borderId="20" xfId="0" applyNumberFormat="1" applyFont="1" applyBorder="1" applyAlignment="1">
      <alignment horizontal="right"/>
    </xf>
    <xf numFmtId="0" fontId="13" fillId="0" borderId="16" xfId="0" applyFont="1" applyBorder="1" applyAlignment="1">
      <alignment horizontal="center" vertical="center"/>
    </xf>
    <xf numFmtId="0" fontId="5" fillId="0" borderId="32" xfId="0" applyFont="1" applyBorder="1" applyAlignment="1">
      <alignment horizontal="left"/>
    </xf>
    <xf numFmtId="20" fontId="5" fillId="0" borderId="29" xfId="0" applyNumberFormat="1" applyFont="1" applyBorder="1" applyAlignment="1">
      <alignment horizontal="right"/>
    </xf>
    <xf numFmtId="0" fontId="5" fillId="0" borderId="20" xfId="0" applyNumberFormat="1" applyFont="1" applyBorder="1" applyAlignment="1">
      <alignment horizontal="center"/>
    </xf>
    <xf numFmtId="0" fontId="16" fillId="0" borderId="0" xfId="0" applyFont="1" applyAlignment="1">
      <alignment vertical="center"/>
    </xf>
    <xf numFmtId="0" fontId="17" fillId="0" borderId="0" xfId="0" applyFont="1" applyAlignment="1">
      <alignment horizontal="center" vertical="center"/>
    </xf>
    <xf numFmtId="0" fontId="5" fillId="0" borderId="6" xfId="0" applyFont="1" applyBorder="1" applyAlignment="1">
      <alignment horizontal="left" vertical="center" wrapText="1"/>
    </xf>
    <xf numFmtId="0" fontId="5" fillId="0" borderId="6" xfId="0" applyFont="1" applyBorder="1" applyAlignment="1">
      <alignment horizontal="center" vertical="center" wrapText="1"/>
    </xf>
    <xf numFmtId="20" fontId="5" fillId="0" borderId="6" xfId="0" applyNumberFormat="1" applyFont="1" applyBorder="1" applyAlignment="1">
      <alignment horizontal="center" vertical="center"/>
    </xf>
    <xf numFmtId="0" fontId="13" fillId="0" borderId="26" xfId="0" applyFont="1" applyBorder="1" applyAlignment="1">
      <alignment horizontal="center" vertical="center" wrapText="1"/>
    </xf>
    <xf numFmtId="0" fontId="13" fillId="0" borderId="6" xfId="0" applyFont="1" applyBorder="1" applyAlignment="1">
      <alignment horizontal="center" vertical="center" wrapText="1"/>
    </xf>
    <xf numFmtId="20" fontId="5" fillId="0" borderId="6" xfId="0" applyNumberFormat="1" applyFont="1" applyBorder="1"/>
    <xf numFmtId="164" fontId="1" fillId="0" borderId="0" xfId="1" applyNumberFormat="1" applyFont="1"/>
    <xf numFmtId="0" fontId="20" fillId="0" borderId="0" xfId="5" applyFont="1" applyAlignment="1" applyProtection="1">
      <protection locked="0"/>
    </xf>
    <xf numFmtId="164" fontId="22" fillId="0" borderId="0" xfId="1" applyNumberFormat="1" applyFont="1"/>
    <xf numFmtId="164" fontId="23" fillId="0" borderId="0" xfId="1" applyNumberFormat="1" applyFont="1" applyAlignment="1">
      <alignment horizontal="right"/>
    </xf>
    <xf numFmtId="164" fontId="24" fillId="0" borderId="0" xfId="1" applyNumberFormat="1" applyFont="1" applyAlignment="1" applyProtection="1">
      <alignment horizontal="left"/>
      <protection locked="0"/>
    </xf>
    <xf numFmtId="164" fontId="1" fillId="0" borderId="0" xfId="1" applyNumberFormat="1" applyFont="1" applyAlignment="1">
      <alignment horizontal="center"/>
    </xf>
    <xf numFmtId="164" fontId="1" fillId="2" borderId="0" xfId="1" applyNumberFormat="1" applyFont="1" applyFill="1"/>
    <xf numFmtId="164" fontId="1" fillId="0" borderId="0" xfId="1" applyNumberFormat="1" applyFont="1" applyProtection="1">
      <protection locked="0"/>
    </xf>
    <xf numFmtId="164" fontId="20" fillId="0" borderId="0" xfId="1" applyNumberFormat="1" applyFont="1" applyAlignment="1" applyProtection="1">
      <alignment horizontal="left"/>
      <protection locked="0"/>
    </xf>
    <xf numFmtId="164" fontId="1" fillId="0" borderId="0" xfId="1" applyNumberFormat="1" applyFont="1" applyAlignment="1">
      <alignment horizontal="left"/>
    </xf>
    <xf numFmtId="164" fontId="24" fillId="0" borderId="0" xfId="1" applyNumberFormat="1" applyFont="1" applyProtection="1">
      <protection locked="0"/>
    </xf>
    <xf numFmtId="164" fontId="1" fillId="0" borderId="0" xfId="1" applyNumberFormat="1" applyFont="1" applyAlignment="1" applyProtection="1">
      <alignment horizontal="center"/>
      <protection locked="0"/>
    </xf>
    <xf numFmtId="164" fontId="32" fillId="0" borderId="0" xfId="1" applyNumberFormat="1" applyFont="1"/>
    <xf numFmtId="164" fontId="23" fillId="0" borderId="0" xfId="1" applyNumberFormat="1" applyFont="1"/>
    <xf numFmtId="164" fontId="23" fillId="0" borderId="0" xfId="1" applyNumberFormat="1" applyFont="1" applyAlignment="1">
      <alignment horizontal="center"/>
    </xf>
    <xf numFmtId="164" fontId="23" fillId="2" borderId="0" xfId="1" applyNumberFormat="1" applyFont="1" applyFill="1"/>
    <xf numFmtId="164" fontId="25" fillId="2" borderId="0" xfId="1" applyNumberFormat="1" applyFont="1" applyFill="1"/>
    <xf numFmtId="164" fontId="25" fillId="0" borderId="0" xfId="1" applyNumberFormat="1" applyFont="1"/>
    <xf numFmtId="164" fontId="33" fillId="0" borderId="7" xfId="1" applyNumberFormat="1" applyFont="1" applyBorder="1" applyAlignment="1" applyProtection="1">
      <alignment horizontal="center"/>
      <protection locked="0"/>
    </xf>
    <xf numFmtId="164" fontId="33" fillId="0" borderId="8" xfId="1" applyNumberFormat="1" applyFont="1" applyBorder="1" applyAlignment="1">
      <alignment horizontal="center" vertical="center"/>
    </xf>
    <xf numFmtId="164" fontId="34" fillId="0" borderId="8" xfId="1" applyNumberFormat="1" applyFont="1" applyBorder="1" applyAlignment="1">
      <alignment horizontal="center"/>
    </xf>
    <xf numFmtId="164" fontId="33" fillId="0" borderId="0" xfId="1" applyNumberFormat="1" applyFont="1" applyAlignment="1">
      <alignment horizontal="center"/>
    </xf>
    <xf numFmtId="164" fontId="33" fillId="0" borderId="5" xfId="1" applyNumberFormat="1" applyFont="1" applyBorder="1" applyProtection="1">
      <protection locked="0"/>
    </xf>
    <xf numFmtId="164" fontId="22" fillId="0" borderId="1" xfId="1" applyNumberFormat="1" applyFont="1" applyBorder="1" applyAlignment="1">
      <alignment horizontal="center" vertical="center"/>
    </xf>
    <xf numFmtId="164" fontId="34" fillId="0" borderId="11" xfId="1" applyNumberFormat="1" applyFont="1" applyBorder="1" applyAlignment="1">
      <alignment horizontal="center"/>
    </xf>
    <xf numFmtId="164" fontId="33" fillId="0" borderId="0" xfId="1" applyNumberFormat="1" applyFont="1"/>
    <xf numFmtId="164" fontId="33" fillId="3" borderId="6" xfId="1" applyNumberFormat="1" applyFont="1" applyFill="1" applyBorder="1"/>
    <xf numFmtId="164" fontId="33" fillId="0" borderId="10" xfId="1" applyNumberFormat="1" applyFont="1" applyBorder="1" applyAlignment="1" applyProtection="1">
      <alignment horizontal="center"/>
      <protection locked="0"/>
    </xf>
    <xf numFmtId="164" fontId="33" fillId="0" borderId="11" xfId="1" applyNumberFormat="1" applyFont="1" applyBorder="1" applyAlignment="1">
      <alignment horizontal="center" vertical="center"/>
    </xf>
    <xf numFmtId="164" fontId="22" fillId="0" borderId="11" xfId="1" applyNumberFormat="1" applyFont="1" applyBorder="1" applyAlignment="1">
      <alignment horizontal="center"/>
    </xf>
    <xf numFmtId="164" fontId="32" fillId="4" borderId="35" xfId="1" applyNumberFormat="1" applyFont="1" applyFill="1" applyBorder="1" applyAlignment="1">
      <alignment horizontal="center"/>
    </xf>
    <xf numFmtId="164" fontId="32" fillId="2" borderId="35" xfId="1" applyNumberFormat="1" applyFont="1" applyFill="1" applyBorder="1" applyAlignment="1">
      <alignment horizontal="center"/>
    </xf>
    <xf numFmtId="164" fontId="35" fillId="0" borderId="6" xfId="1" applyNumberFormat="1" applyFont="1" applyBorder="1" applyAlignment="1">
      <alignment horizontal="center"/>
    </xf>
    <xf numFmtId="164" fontId="22" fillId="3" borderId="6" xfId="1" applyNumberFormat="1" applyFont="1" applyFill="1" applyBorder="1" applyAlignment="1">
      <alignment horizontal="center"/>
    </xf>
    <xf numFmtId="164" fontId="22" fillId="2" borderId="35" xfId="1" applyNumberFormat="1" applyFont="1" applyFill="1" applyBorder="1" applyProtection="1">
      <protection locked="0"/>
    </xf>
    <xf numFmtId="164" fontId="24" fillId="2" borderId="11" xfId="1" applyNumberFormat="1" applyFont="1" applyFill="1" applyBorder="1" applyAlignment="1">
      <alignment horizontal="left" vertical="center" wrapText="1"/>
    </xf>
    <xf numFmtId="164" fontId="22" fillId="2" borderId="35" xfId="1" applyNumberFormat="1" applyFont="1" applyFill="1" applyBorder="1" applyAlignment="1">
      <alignment horizontal="center" vertical="center" wrapText="1"/>
    </xf>
    <xf numFmtId="164" fontId="24" fillId="2" borderId="6" xfId="1" applyNumberFormat="1" applyFont="1" applyFill="1" applyBorder="1" applyAlignment="1" applyProtection="1">
      <alignment horizontal="center" vertical="center"/>
      <protection locked="0"/>
    </xf>
    <xf numFmtId="164" fontId="24" fillId="2" borderId="35" xfId="1" applyNumberFormat="1" applyFont="1" applyFill="1" applyBorder="1" applyAlignment="1">
      <alignment horizontal="center" vertical="center"/>
    </xf>
    <xf numFmtId="164" fontId="24" fillId="2" borderId="11" xfId="1" applyNumberFormat="1" applyFont="1" applyFill="1" applyBorder="1" applyAlignment="1">
      <alignment horizontal="center" vertical="center"/>
    </xf>
    <xf numFmtId="164" fontId="23" fillId="2" borderId="35" xfId="1" applyNumberFormat="1" applyFont="1" applyFill="1" applyBorder="1" applyAlignment="1">
      <alignment horizontal="center" vertical="center"/>
    </xf>
    <xf numFmtId="164" fontId="23" fillId="2" borderId="6" xfId="1" applyNumberFormat="1" applyFont="1" applyFill="1" applyBorder="1" applyAlignment="1">
      <alignment horizontal="center" vertical="center"/>
    </xf>
    <xf numFmtId="164" fontId="20" fillId="2" borderId="35" xfId="1" applyNumberFormat="1" applyFont="1" applyFill="1" applyBorder="1" applyAlignment="1">
      <alignment horizontal="center" vertical="center"/>
    </xf>
    <xf numFmtId="164" fontId="33" fillId="2" borderId="0" xfId="1" applyNumberFormat="1" applyFont="1" applyFill="1" applyAlignment="1">
      <alignment horizontal="center"/>
    </xf>
    <xf numFmtId="164" fontId="22" fillId="2" borderId="6" xfId="1" applyNumberFormat="1" applyFont="1" applyFill="1" applyBorder="1" applyAlignment="1">
      <alignment horizontal="center"/>
    </xf>
    <xf numFmtId="164" fontId="24" fillId="2" borderId="35" xfId="1" applyNumberFormat="1" applyFont="1" applyFill="1" applyBorder="1" applyAlignment="1" applyProtection="1">
      <protection locked="0"/>
    </xf>
    <xf numFmtId="164" fontId="36" fillId="2" borderId="35" xfId="1" applyNumberFormat="1" applyFont="1" applyFill="1" applyBorder="1" applyAlignment="1" applyProtection="1">
      <alignment horizontal="center"/>
      <protection locked="0"/>
    </xf>
    <xf numFmtId="164" fontId="24" fillId="2" borderId="6" xfId="1" applyNumberFormat="1" applyFont="1" applyFill="1" applyBorder="1" applyAlignment="1" applyProtection="1">
      <alignment horizontal="center"/>
      <protection locked="0"/>
    </xf>
    <xf numFmtId="164" fontId="22" fillId="2" borderId="6" xfId="1" applyNumberFormat="1" applyFont="1" applyFill="1" applyBorder="1" applyAlignment="1" applyProtection="1">
      <alignment horizontal="center" vertical="center"/>
      <protection locked="0"/>
    </xf>
    <xf numFmtId="164" fontId="24" fillId="2" borderId="35" xfId="1" applyNumberFormat="1" applyFont="1" applyFill="1" applyBorder="1" applyAlignment="1">
      <alignment horizontal="center"/>
    </xf>
    <xf numFmtId="164" fontId="24" fillId="2" borderId="6" xfId="1" applyNumberFormat="1" applyFont="1" applyFill="1" applyBorder="1" applyAlignment="1" applyProtection="1">
      <alignment horizontal="right"/>
      <protection locked="0"/>
    </xf>
    <xf numFmtId="164" fontId="23" fillId="2" borderId="35" xfId="1" applyNumberFormat="1" applyFont="1" applyFill="1" applyBorder="1" applyAlignment="1">
      <alignment horizontal="center"/>
    </xf>
    <xf numFmtId="164" fontId="23" fillId="2" borderId="6" xfId="1" applyNumberFormat="1" applyFont="1" applyFill="1" applyBorder="1" applyAlignment="1">
      <alignment horizontal="center"/>
    </xf>
    <xf numFmtId="164" fontId="24" fillId="2" borderId="6" xfId="1" applyNumberFormat="1" applyFont="1" applyFill="1" applyBorder="1" applyProtection="1">
      <protection locked="0"/>
    </xf>
    <xf numFmtId="164" fontId="1" fillId="2" borderId="6" xfId="1" applyNumberFormat="1" applyFont="1" applyFill="1" applyBorder="1"/>
    <xf numFmtId="164" fontId="22" fillId="2" borderId="6" xfId="1" applyNumberFormat="1" applyFont="1" applyFill="1" applyBorder="1" applyProtection="1">
      <protection locked="0"/>
    </xf>
    <xf numFmtId="164" fontId="24" fillId="2" borderId="6" xfId="1" applyNumberFormat="1" applyFont="1" applyFill="1" applyBorder="1" applyAlignment="1" applyProtection="1">
      <protection locked="0"/>
    </xf>
    <xf numFmtId="164" fontId="36" fillId="2" borderId="6" xfId="1" applyNumberFormat="1" applyFont="1" applyFill="1" applyBorder="1" applyAlignment="1" applyProtection="1">
      <alignment horizontal="center"/>
      <protection locked="0"/>
    </xf>
    <xf numFmtId="164" fontId="22" fillId="2" borderId="6" xfId="1" applyNumberFormat="1" applyFont="1" applyFill="1" applyBorder="1" applyAlignment="1" applyProtection="1">
      <alignment horizontal="center"/>
      <protection locked="0"/>
    </xf>
    <xf numFmtId="164" fontId="1" fillId="2" borderId="6" xfId="1" applyNumberFormat="1" applyFont="1" applyFill="1" applyBorder="1" applyAlignment="1">
      <alignment horizontal="right"/>
    </xf>
    <xf numFmtId="164" fontId="23" fillId="0" borderId="6" xfId="1" applyNumberFormat="1" applyFont="1" applyBorder="1" applyAlignment="1">
      <alignment horizontal="center"/>
    </xf>
    <xf numFmtId="164" fontId="1" fillId="3" borderId="6" xfId="1" applyNumberFormat="1" applyFont="1" applyFill="1" applyBorder="1"/>
    <xf numFmtId="164" fontId="32" fillId="0" borderId="0" xfId="1" applyNumberFormat="1" applyFont="1" applyAlignment="1">
      <alignment horizontal="center"/>
    </xf>
    <xf numFmtId="164" fontId="32" fillId="2" borderId="0" xfId="1" applyNumberFormat="1" applyFont="1" applyFill="1"/>
    <xf numFmtId="164" fontId="2" fillId="3" borderId="6" xfId="1" applyNumberFormat="1" applyFont="1" applyFill="1" applyBorder="1"/>
    <xf numFmtId="164" fontId="2" fillId="0" borderId="0" xfId="1" applyNumberFormat="1" applyFont="1"/>
    <xf numFmtId="164" fontId="1" fillId="0" borderId="33" xfId="1" applyNumberFormat="1" applyFont="1" applyBorder="1" applyAlignment="1">
      <alignment horizontal="center"/>
    </xf>
    <xf numFmtId="164" fontId="1" fillId="0" borderId="9" xfId="1" applyNumberFormat="1" applyFont="1" applyBorder="1" applyAlignment="1">
      <alignment horizontal="center"/>
    </xf>
    <xf numFmtId="164" fontId="1" fillId="0" borderId="33" xfId="1" applyNumberFormat="1" applyFont="1" applyBorder="1"/>
    <xf numFmtId="164" fontId="1" fillId="2" borderId="33" xfId="1" applyNumberFormat="1" applyFont="1" applyFill="1" applyBorder="1"/>
    <xf numFmtId="164" fontId="1" fillId="0" borderId="7" xfId="1" applyNumberFormat="1" applyFont="1" applyBorder="1"/>
    <xf numFmtId="164" fontId="1" fillId="0" borderId="8" xfId="1" applyNumberFormat="1" applyFont="1" applyBorder="1"/>
    <xf numFmtId="164" fontId="20" fillId="0" borderId="36" xfId="1" applyNumberFormat="1" applyFont="1" applyBorder="1" applyAlignment="1" applyProtection="1">
      <alignment horizontal="center"/>
      <protection locked="0"/>
    </xf>
    <xf numFmtId="164" fontId="22" fillId="0" borderId="34" xfId="1" applyNumberFormat="1" applyFont="1" applyBorder="1" applyAlignment="1">
      <alignment horizontal="center"/>
    </xf>
    <xf numFmtId="164" fontId="22" fillId="0" borderId="0" xfId="1" applyNumberFormat="1" applyFont="1" applyBorder="1" applyAlignment="1">
      <alignment horizontal="center"/>
    </xf>
    <xf numFmtId="164" fontId="38" fillId="0" borderId="0" xfId="1" applyNumberFormat="1" applyFont="1" applyBorder="1"/>
    <xf numFmtId="164" fontId="1" fillId="2" borderId="34" xfId="1" applyNumberFormat="1" applyFont="1" applyFill="1" applyBorder="1"/>
    <xf numFmtId="164" fontId="20" fillId="2" borderId="34" xfId="1" applyNumberFormat="1" applyFont="1" applyFill="1" applyBorder="1" applyAlignment="1">
      <alignment horizontal="center"/>
    </xf>
    <xf numFmtId="164" fontId="20" fillId="0" borderId="34" xfId="1" applyNumberFormat="1" applyFont="1" applyBorder="1" applyAlignment="1">
      <alignment horizontal="center"/>
    </xf>
    <xf numFmtId="164" fontId="39" fillId="0" borderId="0" xfId="1" applyNumberFormat="1" applyFont="1"/>
    <xf numFmtId="164" fontId="1" fillId="0" borderId="35" xfId="1" applyNumberFormat="1" applyFont="1" applyBorder="1" applyAlignment="1">
      <alignment horizontal="center"/>
    </xf>
    <xf numFmtId="164" fontId="1" fillId="0" borderId="12" xfId="1" applyNumberFormat="1" applyFont="1" applyBorder="1" applyAlignment="1">
      <alignment horizontal="center"/>
    </xf>
    <xf numFmtId="164" fontId="24" fillId="0" borderId="35" xfId="1" applyNumberFormat="1" applyFont="1" applyBorder="1"/>
    <xf numFmtId="164" fontId="1" fillId="2" borderId="35" xfId="1" applyNumberFormat="1" applyFont="1" applyFill="1" applyBorder="1"/>
    <xf numFmtId="164" fontId="1" fillId="0" borderId="35" xfId="1" applyNumberFormat="1" applyFont="1" applyBorder="1"/>
    <xf numFmtId="164" fontId="1" fillId="0" borderId="10" xfId="1" applyNumberFormat="1" applyFont="1" applyBorder="1"/>
    <xf numFmtId="164" fontId="1" fillId="0" borderId="11" xfId="1" applyNumberFormat="1" applyFont="1" applyBorder="1"/>
    <xf numFmtId="164" fontId="1" fillId="0" borderId="0" xfId="1" applyNumberFormat="1" applyFont="1" applyAlignment="1">
      <alignment horizontal="right"/>
    </xf>
    <xf numFmtId="164" fontId="1" fillId="0" borderId="6" xfId="1" applyNumberFormat="1" applyFont="1" applyBorder="1"/>
    <xf numFmtId="164" fontId="22" fillId="2" borderId="35" xfId="1" applyNumberFormat="1" applyFont="1" applyFill="1" applyBorder="1" applyAlignment="1">
      <alignment horizontal="center"/>
    </xf>
    <xf numFmtId="164" fontId="1" fillId="2" borderId="35" xfId="1" applyNumberFormat="1" applyFont="1" applyFill="1" applyBorder="1" applyAlignment="1" applyProtection="1">
      <protection locked="0"/>
    </xf>
    <xf numFmtId="164" fontId="1" fillId="0" borderId="35" xfId="1" applyNumberFormat="1" applyFont="1" applyBorder="1" applyAlignment="1"/>
    <xf numFmtId="164" fontId="24" fillId="2" borderId="6" xfId="1" applyNumberFormat="1" applyFont="1" applyFill="1" applyBorder="1" applyAlignment="1">
      <alignment horizontal="center"/>
    </xf>
    <xf numFmtId="49" fontId="1" fillId="2" borderId="6" xfId="1" applyNumberFormat="1" applyFont="1" applyFill="1" applyBorder="1" applyAlignment="1" applyProtection="1">
      <alignment horizontal="right"/>
      <protection locked="0"/>
    </xf>
    <xf numFmtId="49" fontId="1" fillId="0" borderId="2" xfId="1" applyNumberFormat="1" applyFont="1" applyBorder="1" applyAlignment="1">
      <alignment horizontal="right"/>
    </xf>
    <xf numFmtId="164" fontId="24" fillId="0" borderId="0" xfId="1" applyNumberFormat="1" applyFont="1" applyAlignment="1">
      <alignment horizontal="center"/>
    </xf>
    <xf numFmtId="164" fontId="1" fillId="0" borderId="6" xfId="1" applyNumberFormat="1" applyFont="1" applyBorder="1" applyAlignment="1">
      <alignment horizontal="right"/>
    </xf>
    <xf numFmtId="164" fontId="39" fillId="0" borderId="0" xfId="1" applyNumberFormat="1" applyFont="1" applyBorder="1" applyAlignment="1">
      <alignment horizontal="center"/>
    </xf>
    <xf numFmtId="49" fontId="1" fillId="0" borderId="6" xfId="1" applyNumberFormat="1" applyFont="1" applyBorder="1" applyAlignment="1">
      <alignment horizontal="right"/>
    </xf>
    <xf numFmtId="49" fontId="20" fillId="0" borderId="36" xfId="1" applyNumberFormat="1" applyFont="1" applyBorder="1" applyAlignment="1" applyProtection="1">
      <alignment horizontal="center"/>
      <protection locked="0"/>
    </xf>
    <xf numFmtId="164" fontId="1" fillId="0" borderId="0" xfId="1" applyNumberFormat="1" applyFont="1" applyBorder="1"/>
    <xf numFmtId="164" fontId="24" fillId="0" borderId="6" xfId="1" applyNumberFormat="1" applyFont="1" applyBorder="1" applyAlignment="1">
      <alignment horizontal="right"/>
    </xf>
    <xf numFmtId="164" fontId="41" fillId="0" borderId="0" xfId="1" applyNumberFormat="1" applyFont="1"/>
    <xf numFmtId="20" fontId="5" fillId="0" borderId="32" xfId="0" applyNumberFormat="1" applyFont="1" applyBorder="1" applyAlignment="1">
      <alignment horizontal="right" vertical="center" wrapText="1"/>
    </xf>
    <xf numFmtId="20" fontId="5" fillId="0" borderId="6" xfId="0" applyNumberFormat="1" applyFont="1" applyBorder="1" applyAlignment="1">
      <alignment horizontal="right"/>
    </xf>
    <xf numFmtId="20" fontId="5" fillId="0" borderId="0" xfId="0" applyNumberFormat="1" applyFont="1"/>
    <xf numFmtId="164" fontId="22" fillId="0" borderId="0" xfId="1" applyNumberFormat="1" applyFont="1" applyAlignment="1"/>
    <xf numFmtId="164" fontId="22" fillId="0" borderId="6" xfId="1" applyNumberFormat="1" applyFont="1" applyBorder="1" applyAlignment="1"/>
    <xf numFmtId="164" fontId="1" fillId="0" borderId="6" xfId="1" applyNumberFormat="1" applyFont="1" applyBorder="1" applyAlignment="1">
      <alignment horizontal="center"/>
    </xf>
    <xf numFmtId="164" fontId="1" fillId="0" borderId="0" xfId="1" applyNumberFormat="1" applyFont="1" applyAlignment="1">
      <alignment vertical="center"/>
    </xf>
    <xf numFmtId="0" fontId="0" fillId="0" borderId="0" xfId="0" applyAlignment="1">
      <alignment horizontal="center"/>
    </xf>
    <xf numFmtId="0" fontId="50" fillId="0" borderId="0" xfId="0" applyFont="1"/>
    <xf numFmtId="0" fontId="0" fillId="0" borderId="0" xfId="0" applyFont="1"/>
    <xf numFmtId="0" fontId="51" fillId="0" borderId="0" xfId="0" applyFont="1"/>
    <xf numFmtId="0" fontId="0" fillId="0" borderId="0" xfId="0" applyAlignment="1"/>
    <xf numFmtId="0" fontId="50" fillId="0" borderId="0" xfId="0" applyFont="1" applyAlignment="1"/>
    <xf numFmtId="0" fontId="30" fillId="0" borderId="0" xfId="0" applyFont="1" applyAlignment="1">
      <alignment horizontal="center"/>
    </xf>
    <xf numFmtId="0" fontId="30" fillId="0" borderId="0" xfId="0" applyFont="1"/>
    <xf numFmtId="49" fontId="30" fillId="0" borderId="0" xfId="0" applyNumberFormat="1" applyFont="1" applyBorder="1" applyAlignment="1"/>
    <xf numFmtId="49" fontId="30" fillId="0" borderId="0" xfId="0" applyNumberFormat="1" applyFont="1"/>
    <xf numFmtId="0" fontId="0" fillId="0" borderId="12" xfId="0" applyBorder="1" applyAlignment="1"/>
    <xf numFmtId="0" fontId="50" fillId="0" borderId="12" xfId="0" applyFont="1" applyBorder="1" applyAlignment="1"/>
    <xf numFmtId="0" fontId="0" fillId="0" borderId="3" xfId="0" applyBorder="1" applyAlignment="1"/>
    <xf numFmtId="0" fontId="50" fillId="0" borderId="3" xfId="0" applyFont="1" applyBorder="1" applyAlignment="1"/>
    <xf numFmtId="0" fontId="0" fillId="0" borderId="6" xfId="0" applyFont="1" applyBorder="1" applyAlignment="1">
      <alignment horizontal="center" vertical="center" wrapText="1"/>
    </xf>
    <xf numFmtId="0" fontId="54" fillId="0" borderId="6" xfId="0" applyFont="1" applyBorder="1" applyAlignment="1">
      <alignment horizontal="center" vertical="center" wrapText="1"/>
    </xf>
    <xf numFmtId="0" fontId="52" fillId="0" borderId="2" xfId="0" applyFont="1" applyBorder="1" applyAlignment="1">
      <alignment horizontal="center" vertical="center" wrapText="1"/>
    </xf>
    <xf numFmtId="0" fontId="52" fillId="0" borderId="4"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52" fillId="0" borderId="3"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0" xfId="0" applyFill="1"/>
    <xf numFmtId="0" fontId="0" fillId="2" borderId="0" xfId="0" applyFill="1" applyAlignment="1"/>
    <xf numFmtId="0" fontId="0" fillId="2" borderId="0" xfId="0" applyFill="1" applyAlignment="1">
      <alignment horizontal="left"/>
    </xf>
    <xf numFmtId="0" fontId="0" fillId="0" borderId="0" xfId="0" applyAlignment="1">
      <alignment horizontal="left"/>
    </xf>
    <xf numFmtId="0" fontId="0" fillId="0" borderId="6" xfId="0" applyFont="1" applyBorder="1" applyAlignment="1">
      <alignment horizontal="center" wrapText="1"/>
    </xf>
    <xf numFmtId="0" fontId="0" fillId="0" borderId="6" xfId="0" applyFont="1" applyBorder="1" applyAlignment="1">
      <alignment horizontal="left" wrapText="1"/>
    </xf>
    <xf numFmtId="0" fontId="0" fillId="0" borderId="0" xfId="0" applyBorder="1" applyAlignment="1">
      <alignment wrapText="1"/>
    </xf>
    <xf numFmtId="0" fontId="50" fillId="0" borderId="0" xfId="0" applyFont="1" applyBorder="1" applyAlignment="1">
      <alignment wrapText="1"/>
    </xf>
    <xf numFmtId="0" fontId="50" fillId="0" borderId="0" xfId="0" applyFont="1" applyBorder="1" applyAlignment="1">
      <alignment horizontal="center" wrapText="1"/>
    </xf>
    <xf numFmtId="0" fontId="0" fillId="0" borderId="0" xfId="0" applyBorder="1" applyAlignment="1">
      <alignment horizontal="center" wrapText="1"/>
    </xf>
    <xf numFmtId="14" fontId="0" fillId="0" borderId="0" xfId="0" applyNumberFormat="1" applyBorder="1" applyAlignment="1">
      <alignment wrapText="1"/>
    </xf>
    <xf numFmtId="0" fontId="0" fillId="0" borderId="0" xfId="0" applyFont="1" applyAlignment="1"/>
    <xf numFmtId="0" fontId="54" fillId="0" borderId="0" xfId="0" applyFont="1" applyBorder="1" applyAlignment="1">
      <alignment wrapText="1"/>
    </xf>
    <xf numFmtId="0" fontId="0" fillId="0" borderId="0" xfId="0" applyBorder="1"/>
    <xf numFmtId="0" fontId="0" fillId="0" borderId="0" xfId="0" applyFont="1" applyBorder="1"/>
    <xf numFmtId="0" fontId="54" fillId="0" borderId="0"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0" xfId="0" applyFont="1" applyBorder="1"/>
    <xf numFmtId="0" fontId="0" fillId="0" borderId="0" xfId="0" applyBorder="1" applyAlignment="1">
      <alignment horizontal="center"/>
    </xf>
    <xf numFmtId="0" fontId="25" fillId="0" borderId="0" xfId="0" applyFont="1" applyAlignment="1"/>
    <xf numFmtId="0" fontId="68" fillId="0" borderId="0" xfId="0" applyFont="1" applyAlignment="1">
      <alignment horizontal="center" vertical="center"/>
    </xf>
    <xf numFmtId="165" fontId="0" fillId="0" borderId="0" xfId="0" applyNumberFormat="1" applyAlignment="1"/>
    <xf numFmtId="0" fontId="3" fillId="0" borderId="0" xfId="0" applyFont="1"/>
    <xf numFmtId="0" fontId="0" fillId="3" borderId="6" xfId="0" applyFill="1" applyBorder="1" applyAlignment="1">
      <alignment horizontal="center"/>
    </xf>
    <xf numFmtId="0" fontId="0" fillId="0" borderId="6" xfId="0" applyBorder="1"/>
    <xf numFmtId="0" fontId="3" fillId="0" borderId="6" xfId="0" applyFont="1" applyBorder="1"/>
    <xf numFmtId="0" fontId="52" fillId="0" borderId="0" xfId="0" applyFont="1"/>
    <xf numFmtId="0" fontId="8" fillId="0" borderId="0" xfId="0" applyFont="1"/>
    <xf numFmtId="0" fontId="52" fillId="0" borderId="0" xfId="0" applyFont="1" applyBorder="1" applyAlignment="1">
      <alignment vertical="center"/>
    </xf>
    <xf numFmtId="0" fontId="52" fillId="0" borderId="0" xfId="0" applyFont="1" applyAlignment="1">
      <alignment vertical="center"/>
    </xf>
    <xf numFmtId="0" fontId="8" fillId="0" borderId="0" xfId="0" applyFont="1" applyBorder="1" applyAlignment="1">
      <alignment horizontal="right" vertical="center"/>
    </xf>
    <xf numFmtId="0" fontId="8" fillId="0" borderId="0" xfId="0" applyFont="1" applyAlignment="1">
      <alignment vertical="center"/>
    </xf>
    <xf numFmtId="0" fontId="8" fillId="0" borderId="2" xfId="0" applyFont="1" applyBorder="1"/>
    <xf numFmtId="0" fontId="8" fillId="0" borderId="3" xfId="0" applyFont="1" applyBorder="1"/>
    <xf numFmtId="0" fontId="8" fillId="0" borderId="4" xfId="0" applyFont="1" applyBorder="1"/>
    <xf numFmtId="0" fontId="8" fillId="0" borderId="0" xfId="0" applyFont="1" applyBorder="1" applyAlignment="1">
      <alignment vertical="center"/>
    </xf>
    <xf numFmtId="0" fontId="8" fillId="0" borderId="0" xfId="0" applyFont="1" applyBorder="1" applyAlignment="1">
      <alignment horizontal="center" vertical="center"/>
    </xf>
    <xf numFmtId="0" fontId="52" fillId="0" borderId="0" xfId="0" applyFont="1" applyAlignment="1">
      <alignment horizontal="center" vertical="center"/>
    </xf>
    <xf numFmtId="0" fontId="52" fillId="0" borderId="47" xfId="0" applyFont="1" applyBorder="1" applyAlignment="1">
      <alignment horizontal="center"/>
    </xf>
    <xf numFmtId="0" fontId="52" fillId="0" borderId="48" xfId="0" applyFont="1" applyBorder="1" applyAlignment="1">
      <alignment horizontal="center"/>
    </xf>
    <xf numFmtId="0" fontId="52" fillId="0" borderId="49" xfId="0" applyFont="1" applyBorder="1" applyAlignment="1">
      <alignment horizontal="center"/>
    </xf>
    <xf numFmtId="0" fontId="52" fillId="0" borderId="50" xfId="0" applyFont="1" applyBorder="1" applyAlignment="1">
      <alignment horizontal="center"/>
    </xf>
    <xf numFmtId="0" fontId="52" fillId="0" borderId="51" xfId="0" applyFont="1" applyBorder="1" applyAlignment="1">
      <alignment horizontal="center"/>
    </xf>
    <xf numFmtId="0" fontId="52" fillId="0" borderId="35" xfId="0" applyFont="1" applyBorder="1"/>
    <xf numFmtId="0" fontId="52" fillId="0" borderId="52" xfId="0" applyFont="1" applyBorder="1"/>
    <xf numFmtId="0" fontId="52" fillId="0" borderId="10" xfId="0" applyFont="1" applyBorder="1"/>
    <xf numFmtId="0" fontId="52" fillId="0" borderId="53" xfId="0" applyFont="1" applyBorder="1" applyAlignment="1">
      <alignment vertical="top"/>
    </xf>
    <xf numFmtId="0" fontId="52" fillId="0" borderId="6" xfId="0" applyFont="1" applyBorder="1" applyAlignment="1">
      <alignment horizontal="center" vertical="top"/>
    </xf>
    <xf numFmtId="0" fontId="52" fillId="0" borderId="53" xfId="0" applyFont="1" applyBorder="1"/>
    <xf numFmtId="0" fontId="52" fillId="0" borderId="6" xfId="0" applyFont="1" applyBorder="1"/>
    <xf numFmtId="0" fontId="52" fillId="0" borderId="54" xfId="0" applyFont="1" applyBorder="1"/>
    <xf numFmtId="0" fontId="52" fillId="0" borderId="53" xfId="0" applyFont="1" applyBorder="1" applyAlignment="1">
      <alignment horizontal="center"/>
    </xf>
    <xf numFmtId="0" fontId="52" fillId="0" borderId="6" xfId="0" applyFont="1" applyBorder="1" applyAlignment="1">
      <alignment horizontal="center"/>
    </xf>
    <xf numFmtId="0" fontId="52" fillId="0" borderId="54" xfId="0" applyFont="1" applyBorder="1" applyAlignment="1">
      <alignment horizontal="center"/>
    </xf>
    <xf numFmtId="0" fontId="52" fillId="0" borderId="4" xfId="0" applyFont="1" applyBorder="1" applyAlignment="1">
      <alignment horizontal="center"/>
    </xf>
    <xf numFmtId="0" fontId="52" fillId="2" borderId="52" xfId="0" applyFont="1" applyFill="1" applyBorder="1"/>
    <xf numFmtId="1" fontId="52" fillId="0" borderId="35" xfId="0" applyNumberFormat="1" applyFont="1" applyBorder="1"/>
    <xf numFmtId="1" fontId="52" fillId="0" borderId="10" xfId="0" applyNumberFormat="1" applyFont="1" applyBorder="1"/>
    <xf numFmtId="0" fontId="52" fillId="0" borderId="47" xfId="0" applyFont="1" applyBorder="1" applyAlignment="1">
      <alignment vertical="top"/>
    </xf>
    <xf numFmtId="0" fontId="52" fillId="0" borderId="35" xfId="0" applyFont="1" applyBorder="1" applyAlignment="1">
      <alignment vertical="top"/>
    </xf>
    <xf numFmtId="0" fontId="52" fillId="0" borderId="6" xfId="0" applyFont="1" applyBorder="1" applyAlignment="1">
      <alignment vertical="top"/>
    </xf>
    <xf numFmtId="0" fontId="52" fillId="0" borderId="55" xfId="0" applyFont="1" applyBorder="1"/>
    <xf numFmtId="0" fontId="52" fillId="0" borderId="33" xfId="0" applyFont="1" applyBorder="1"/>
    <xf numFmtId="0" fontId="52" fillId="0" borderId="56" xfId="0" applyFont="1" applyBorder="1"/>
    <xf numFmtId="0" fontId="52" fillId="0" borderId="55" xfId="0" applyFont="1" applyBorder="1" applyAlignment="1">
      <alignment horizontal="center"/>
    </xf>
    <xf numFmtId="0" fontId="52" fillId="0" borderId="33" xfId="0" applyFont="1" applyBorder="1" applyAlignment="1">
      <alignment horizontal="center"/>
    </xf>
    <xf numFmtId="0" fontId="52" fillId="0" borderId="56" xfId="0" applyFont="1" applyBorder="1" applyAlignment="1">
      <alignment horizontal="center"/>
    </xf>
    <xf numFmtId="0" fontId="52" fillId="0" borderId="8" xfId="0" applyFont="1" applyBorder="1" applyAlignment="1">
      <alignment horizontal="center"/>
    </xf>
    <xf numFmtId="0" fontId="52" fillId="0" borderId="33" xfId="0" applyFont="1" applyBorder="1" applyAlignment="1">
      <alignment vertical="top"/>
    </xf>
    <xf numFmtId="0" fontId="16" fillId="0" borderId="39" xfId="0" applyFont="1" applyBorder="1" applyAlignment="1"/>
    <xf numFmtId="0" fontId="16" fillId="0" borderId="38" xfId="0" applyFont="1" applyBorder="1" applyAlignment="1"/>
    <xf numFmtId="0" fontId="16" fillId="0" borderId="40" xfId="0" applyFont="1" applyBorder="1" applyAlignment="1"/>
    <xf numFmtId="0" fontId="52" fillId="0" borderId="57" xfId="0" applyFont="1" applyBorder="1"/>
    <xf numFmtId="0" fontId="52" fillId="0" borderId="58" xfId="0" applyFont="1" applyBorder="1"/>
    <xf numFmtId="0" fontId="52" fillId="0" borderId="59" xfId="0" applyFont="1" applyBorder="1"/>
    <xf numFmtId="0" fontId="52" fillId="0" borderId="60" xfId="0" applyFont="1" applyBorder="1"/>
    <xf numFmtId="0" fontId="52" fillId="0" borderId="57" xfId="0" applyFont="1" applyBorder="1" applyAlignment="1">
      <alignment horizontal="center"/>
    </xf>
    <xf numFmtId="0" fontId="52" fillId="0" borderId="58" xfId="0" applyFont="1" applyBorder="1" applyAlignment="1">
      <alignment horizontal="center"/>
    </xf>
    <xf numFmtId="0" fontId="52" fillId="0" borderId="59" xfId="0" applyFont="1" applyBorder="1" applyAlignment="1">
      <alignment horizontal="center"/>
    </xf>
    <xf numFmtId="0" fontId="52" fillId="0" borderId="61" xfId="0" applyFont="1" applyBorder="1" applyAlignment="1">
      <alignment horizontal="center"/>
    </xf>
    <xf numFmtId="0" fontId="52" fillId="0" borderId="2" xfId="0" applyFont="1" applyBorder="1"/>
    <xf numFmtId="1" fontId="52" fillId="0" borderId="2" xfId="0" applyNumberFormat="1" applyFont="1" applyBorder="1"/>
    <xf numFmtId="0" fontId="52" fillId="0" borderId="47" xfId="0" applyFont="1" applyBorder="1"/>
    <xf numFmtId="0" fontId="52" fillId="0" borderId="65" xfId="0" applyFont="1" applyBorder="1"/>
    <xf numFmtId="0" fontId="52" fillId="0" borderId="66" xfId="0" applyFont="1" applyBorder="1"/>
    <xf numFmtId="0" fontId="52" fillId="0" borderId="67" xfId="0" applyFont="1" applyBorder="1"/>
    <xf numFmtId="0" fontId="52" fillId="0" borderId="65" xfId="0" applyFont="1" applyBorder="1" applyAlignment="1">
      <alignment horizontal="center"/>
    </xf>
    <xf numFmtId="0" fontId="52" fillId="0" borderId="66" xfId="0" applyFont="1" applyBorder="1" applyAlignment="1">
      <alignment horizontal="center"/>
    </xf>
    <xf numFmtId="0" fontId="52" fillId="0" borderId="67" xfId="0" applyFont="1" applyBorder="1" applyAlignment="1">
      <alignment horizontal="center"/>
    </xf>
    <xf numFmtId="0" fontId="52" fillId="0" borderId="68" xfId="0" applyFont="1" applyBorder="1" applyAlignment="1">
      <alignment horizontal="center"/>
    </xf>
    <xf numFmtId="0" fontId="52" fillId="0" borderId="69" xfId="0" applyFont="1" applyBorder="1"/>
    <xf numFmtId="0" fontId="52" fillId="0" borderId="70" xfId="0" applyFont="1" applyBorder="1"/>
    <xf numFmtId="0" fontId="52" fillId="0" borderId="71" xfId="0" applyFont="1" applyBorder="1"/>
    <xf numFmtId="1" fontId="52" fillId="0" borderId="71" xfId="0" applyNumberFormat="1" applyFont="1" applyBorder="1"/>
    <xf numFmtId="0" fontId="52" fillId="0" borderId="70" xfId="0" applyFont="1" applyBorder="1" applyAlignment="1">
      <alignment horizontal="center"/>
    </xf>
    <xf numFmtId="0" fontId="52" fillId="0" borderId="71" xfId="0" applyFont="1" applyBorder="1" applyAlignment="1">
      <alignment horizontal="center"/>
    </xf>
    <xf numFmtId="0" fontId="52" fillId="0" borderId="72" xfId="0" applyFont="1" applyBorder="1" applyAlignment="1">
      <alignment horizontal="center"/>
    </xf>
    <xf numFmtId="0" fontId="52" fillId="0" borderId="69" xfId="0" applyFont="1" applyBorder="1" applyAlignment="1">
      <alignment horizontal="center"/>
    </xf>
    <xf numFmtId="0" fontId="52" fillId="0" borderId="0" xfId="0" applyFont="1" applyBorder="1" applyAlignment="1">
      <alignment horizontal="left"/>
    </xf>
    <xf numFmtId="0" fontId="52" fillId="0" borderId="0" xfId="0" applyFont="1" applyBorder="1" applyAlignment="1">
      <alignment horizontal="center"/>
    </xf>
    <xf numFmtId="0" fontId="52" fillId="0" borderId="0" xfId="0" applyFont="1" applyBorder="1"/>
    <xf numFmtId="0" fontId="52" fillId="0" borderId="0" xfId="0" applyFont="1" applyAlignment="1">
      <alignment wrapText="1"/>
    </xf>
    <xf numFmtId="0" fontId="52" fillId="0" borderId="0" xfId="0" applyFont="1" applyBorder="1" applyAlignment="1">
      <alignment wrapText="1"/>
    </xf>
    <xf numFmtId="0" fontId="17" fillId="0" borderId="0" xfId="0" applyFont="1" applyBorder="1" applyAlignment="1">
      <alignment horizontal="center" vertical="center"/>
    </xf>
    <xf numFmtId="0" fontId="80" fillId="0" borderId="0" xfId="0" applyFont="1" applyBorder="1" applyAlignment="1">
      <alignment horizontal="center" vertical="center"/>
    </xf>
    <xf numFmtId="164" fontId="52" fillId="0" borderId="35" xfId="0" applyNumberFormat="1" applyFont="1" applyBorder="1"/>
    <xf numFmtId="164" fontId="52" fillId="0" borderId="35" xfId="0" applyNumberFormat="1" applyFont="1" applyBorder="1" applyAlignment="1">
      <alignment horizontal="right"/>
    </xf>
    <xf numFmtId="0" fontId="52" fillId="0" borderId="0" xfId="0" applyFont="1" applyAlignment="1">
      <alignment horizontal="left" wrapText="1"/>
    </xf>
    <xf numFmtId="0" fontId="77" fillId="0" borderId="0" xfId="0" applyFont="1" applyAlignment="1">
      <alignment horizontal="center"/>
    </xf>
    <xf numFmtId="0" fontId="52" fillId="0" borderId="32" xfId="0" applyFont="1" applyBorder="1" applyAlignment="1">
      <alignment horizontal="center"/>
    </xf>
    <xf numFmtId="0" fontId="52" fillId="0" borderId="3" xfId="0" applyFont="1" applyBorder="1" applyAlignment="1">
      <alignment horizontal="center"/>
    </xf>
    <xf numFmtId="0" fontId="52" fillId="0" borderId="29" xfId="0" applyFont="1" applyBorder="1" applyAlignment="1">
      <alignment horizontal="center"/>
    </xf>
    <xf numFmtId="0" fontId="52" fillId="0" borderId="62" xfId="0" applyFont="1" applyBorder="1" applyAlignment="1">
      <alignment horizontal="center"/>
    </xf>
    <xf numFmtId="0" fontId="52" fillId="0" borderId="63" xfId="0" applyFont="1" applyBorder="1" applyAlignment="1">
      <alignment horizontal="center"/>
    </xf>
    <xf numFmtId="0" fontId="52" fillId="0" borderId="64" xfId="0" applyFont="1" applyBorder="1" applyAlignment="1">
      <alignment horizontal="center"/>
    </xf>
    <xf numFmtId="0" fontId="52" fillId="0" borderId="30" xfId="0" applyFont="1" applyBorder="1" applyAlignment="1">
      <alignment horizontal="center"/>
    </xf>
    <xf numFmtId="0" fontId="52" fillId="0" borderId="36" xfId="0" applyFont="1" applyBorder="1" applyAlignment="1">
      <alignment horizontal="center"/>
    </xf>
    <xf numFmtId="0" fontId="52" fillId="0" borderId="31" xfId="0" applyFont="1" applyBorder="1" applyAlignment="1">
      <alignment horizontal="center"/>
    </xf>
    <xf numFmtId="0" fontId="52" fillId="0" borderId="6" xfId="0" applyFont="1" applyBorder="1" applyAlignment="1">
      <alignment horizontal="center" vertical="top"/>
    </xf>
    <xf numFmtId="0" fontId="52" fillId="0" borderId="2" xfId="0" applyFont="1" applyBorder="1" applyAlignment="1">
      <alignment horizontal="center" vertical="top"/>
    </xf>
    <xf numFmtId="0" fontId="52" fillId="0" borderId="33" xfId="0" applyFont="1" applyBorder="1" applyAlignment="1">
      <alignment horizontal="center" vertical="top"/>
    </xf>
    <xf numFmtId="0" fontId="52" fillId="0" borderId="7" xfId="0" applyFont="1" applyBorder="1" applyAlignment="1">
      <alignment horizontal="center" vertical="top"/>
    </xf>
    <xf numFmtId="0" fontId="52" fillId="0" borderId="41" xfId="0" applyFont="1" applyBorder="1" applyAlignment="1">
      <alignment horizontal="center"/>
    </xf>
    <xf numFmtId="0" fontId="52" fillId="0" borderId="42" xfId="0" applyFont="1" applyBorder="1" applyAlignment="1">
      <alignment horizontal="center"/>
    </xf>
    <xf numFmtId="0" fontId="52" fillId="0" borderId="29" xfId="0" applyFont="1" applyBorder="1" applyAlignment="1">
      <alignment horizontal="center" vertical="top"/>
    </xf>
    <xf numFmtId="0" fontId="52" fillId="0" borderId="6" xfId="0" applyFont="1" applyBorder="1" applyAlignment="1">
      <alignment horizontal="left" vertical="top"/>
    </xf>
    <xf numFmtId="0" fontId="52" fillId="0" borderId="54" xfId="0" applyFont="1" applyBorder="1" applyAlignment="1">
      <alignment horizontal="left" vertical="top"/>
    </xf>
    <xf numFmtId="0" fontId="52" fillId="0" borderId="48" xfId="0" applyFont="1" applyBorder="1" applyAlignment="1">
      <alignment horizontal="left" vertical="top"/>
    </xf>
    <xf numFmtId="0" fontId="52" fillId="0" borderId="49" xfId="0" applyFont="1" applyBorder="1" applyAlignment="1">
      <alignment horizontal="left" vertical="top"/>
    </xf>
    <xf numFmtId="0" fontId="52" fillId="0" borderId="35" xfId="0" applyFont="1" applyBorder="1" applyAlignment="1">
      <alignment horizontal="center" vertical="top"/>
    </xf>
    <xf numFmtId="0" fontId="52" fillId="0" borderId="10" xfId="0" applyFont="1" applyBorder="1" applyAlignment="1">
      <alignment horizontal="center" vertical="top"/>
    </xf>
    <xf numFmtId="0" fontId="52" fillId="0" borderId="44" xfId="0" applyFont="1" applyBorder="1" applyAlignment="1">
      <alignment horizontal="center" vertical="center" wrapText="1"/>
    </xf>
    <xf numFmtId="0" fontId="52" fillId="0" borderId="35" xfId="0" applyFont="1" applyBorder="1" applyAlignment="1">
      <alignment horizontal="center" vertical="center" wrapText="1"/>
    </xf>
    <xf numFmtId="0" fontId="52" fillId="0" borderId="45" xfId="0" applyFont="1" applyBorder="1" applyAlignment="1">
      <alignment horizontal="center" vertical="center" wrapText="1"/>
    </xf>
    <xf numFmtId="0" fontId="52" fillId="0" borderId="42"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46" xfId="0" applyFont="1" applyBorder="1" applyAlignment="1">
      <alignment horizontal="center" vertical="center" wrapText="1"/>
    </xf>
    <xf numFmtId="0" fontId="52" fillId="0" borderId="54" xfId="0" applyFont="1" applyBorder="1" applyAlignment="1">
      <alignment horizontal="center" vertical="top"/>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76" fillId="0" borderId="41" xfId="0" applyFont="1" applyBorder="1" applyAlignment="1">
      <alignment horizontal="center" vertical="center" wrapText="1"/>
    </xf>
    <xf numFmtId="0" fontId="76" fillId="0" borderId="42" xfId="0" applyFont="1" applyBorder="1" applyAlignment="1">
      <alignment horizontal="center" vertical="center" wrapText="1"/>
    </xf>
    <xf numFmtId="0" fontId="76" fillId="0" borderId="43" xfId="0" applyFont="1" applyBorder="1" applyAlignment="1">
      <alignment horizontal="center" vertical="center" wrapText="1"/>
    </xf>
    <xf numFmtId="0" fontId="76" fillId="0" borderId="35" xfId="0" applyFont="1" applyBorder="1" applyAlignment="1">
      <alignment horizontal="center" vertical="center" wrapText="1"/>
    </xf>
    <xf numFmtId="0" fontId="76" fillId="0" borderId="10"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21"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22" xfId="0" applyFont="1" applyBorder="1" applyAlignment="1">
      <alignment horizontal="center" vertical="center" wrapText="1"/>
    </xf>
    <xf numFmtId="0" fontId="8" fillId="0" borderId="0"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17" fillId="0" borderId="0" xfId="0" applyFont="1" applyAlignment="1">
      <alignment horizontal="left"/>
    </xf>
    <xf numFmtId="0" fontId="74" fillId="0" borderId="0" xfId="0" applyFont="1" applyAlignment="1">
      <alignment horizontal="center"/>
    </xf>
    <xf numFmtId="0" fontId="75" fillId="0" borderId="0" xfId="0" applyFont="1" applyAlignment="1">
      <alignment horizontal="center" vertical="top"/>
    </xf>
    <xf numFmtId="0" fontId="8" fillId="0" borderId="0" xfId="0" applyFont="1" applyAlignment="1">
      <alignment horizontal="right" vertical="center"/>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54" fillId="0" borderId="0" xfId="0" applyFont="1" applyBorder="1" applyAlignment="1">
      <alignment horizontal="center" wrapText="1"/>
    </xf>
    <xf numFmtId="0" fontId="63" fillId="0" borderId="6" xfId="0" applyFont="1" applyBorder="1" applyAlignment="1">
      <alignment horizontal="center"/>
    </xf>
    <xf numFmtId="0" fontId="0" fillId="0" borderId="6" xfId="0" applyBorder="1" applyAlignment="1">
      <alignment horizontal="center"/>
    </xf>
    <xf numFmtId="0" fontId="3" fillId="0" borderId="6" xfId="0" applyFont="1" applyBorder="1" applyAlignment="1">
      <alignment horizontal="center"/>
    </xf>
    <xf numFmtId="0" fontId="62" fillId="0" borderId="6" xfId="0" applyFont="1" applyBorder="1" applyAlignment="1">
      <alignment horizontal="center"/>
    </xf>
    <xf numFmtId="0" fontId="70" fillId="0" borderId="0" xfId="0" applyFont="1" applyAlignment="1">
      <alignment horizontal="center" vertical="center"/>
    </xf>
    <xf numFmtId="165" fontId="69" fillId="0" borderId="0" xfId="0" applyNumberFormat="1" applyFont="1" applyAlignment="1">
      <alignment horizontal="center" vertical="center"/>
    </xf>
    <xf numFmtId="0" fontId="65" fillId="0" borderId="0" xfId="0" applyFont="1" applyAlignment="1">
      <alignment horizontal="center" vertical="center"/>
    </xf>
    <xf numFmtId="0" fontId="64" fillId="0" borderId="0" xfId="0" applyFont="1" applyAlignment="1">
      <alignment horizontal="center" vertical="center"/>
    </xf>
    <xf numFmtId="49" fontId="0" fillId="0" borderId="2" xfId="0" applyNumberFormat="1" applyFont="1" applyBorder="1" applyAlignment="1">
      <alignment horizontal="center" vertical="top"/>
    </xf>
    <xf numFmtId="49" fontId="0" fillId="0" borderId="4" xfId="0" applyNumberFormat="1" applyFont="1" applyBorder="1" applyAlignment="1">
      <alignment horizontal="center" vertical="top"/>
    </xf>
    <xf numFmtId="0" fontId="71" fillId="0" borderId="2" xfId="7" applyBorder="1" applyAlignment="1" applyProtection="1">
      <alignment horizontal="center" vertical="top"/>
    </xf>
    <xf numFmtId="0" fontId="22" fillId="0" borderId="3" xfId="0" applyFont="1" applyBorder="1" applyAlignment="1">
      <alignment horizontal="center" vertical="top"/>
    </xf>
    <xf numFmtId="0" fontId="22" fillId="0" borderId="4" xfId="0" applyFont="1" applyBorder="1" applyAlignment="1">
      <alignment horizontal="center" vertical="top"/>
    </xf>
    <xf numFmtId="0" fontId="54" fillId="0" borderId="0" xfId="0" applyFont="1" applyBorder="1" applyAlignment="1">
      <alignment horizontal="left" vertical="center" wrapText="1"/>
    </xf>
    <xf numFmtId="0" fontId="61" fillId="0" borderId="6" xfId="0" applyFont="1" applyBorder="1" applyAlignment="1">
      <alignment horizontal="center"/>
    </xf>
    <xf numFmtId="0" fontId="0" fillId="0" borderId="2" xfId="0" applyFont="1" applyBorder="1" applyAlignment="1">
      <alignment horizontal="center" vertical="top"/>
    </xf>
    <xf numFmtId="0" fontId="0" fillId="0" borderId="4" xfId="0" applyFont="1" applyBorder="1" applyAlignment="1">
      <alignment horizontal="center" vertical="top"/>
    </xf>
    <xf numFmtId="0" fontId="0" fillId="0" borderId="3" xfId="0" applyFont="1" applyBorder="1" applyAlignment="1">
      <alignment horizontal="center" vertical="top"/>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wrapText="1"/>
    </xf>
    <xf numFmtId="0" fontId="0" fillId="0" borderId="4" xfId="0" applyBorder="1" applyAlignment="1">
      <alignment horizontal="center" wrapText="1"/>
    </xf>
    <xf numFmtId="0" fontId="0" fillId="0" borderId="2" xfId="0" applyFont="1" applyBorder="1" applyAlignment="1">
      <alignment horizontal="center"/>
    </xf>
    <xf numFmtId="0" fontId="0" fillId="0" borderId="4" xfId="0" applyFont="1" applyBorder="1" applyAlignment="1">
      <alignment horizont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14" fontId="0" fillId="0" borderId="2" xfId="0" applyNumberFormat="1" applyFont="1" applyBorder="1" applyAlignment="1">
      <alignment horizontal="center" vertical="center" wrapText="1"/>
    </xf>
    <xf numFmtId="14" fontId="0" fillId="0" borderId="2" xfId="0" applyNumberFormat="1" applyFont="1" applyBorder="1" applyAlignment="1">
      <alignment horizontal="center" vertical="top"/>
    </xf>
    <xf numFmtId="14" fontId="0" fillId="2" borderId="2"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58" fillId="0" borderId="2" xfId="6" applyFont="1" applyBorder="1" applyAlignment="1" applyProtection="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4" fontId="0" fillId="2" borderId="2" xfId="0" applyNumberFormat="1" applyFont="1" applyFill="1" applyBorder="1" applyAlignment="1">
      <alignment horizontal="center"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2" borderId="2" xfId="0" applyFill="1" applyBorder="1" applyAlignment="1">
      <alignment horizontal="center" vertical="center" wrapText="1"/>
    </xf>
    <xf numFmtId="0" fontId="53" fillId="0" borderId="2"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53" fillId="2" borderId="2" xfId="0" applyFont="1" applyFill="1" applyBorder="1" applyAlignment="1">
      <alignment horizontal="center" vertical="center" wrapText="1"/>
    </xf>
    <xf numFmtId="0" fontId="53" fillId="2" borderId="3" xfId="0" applyFont="1" applyFill="1" applyBorder="1" applyAlignment="1">
      <alignment horizontal="center" vertical="center" wrapText="1"/>
    </xf>
    <xf numFmtId="0" fontId="53" fillId="2" borderId="4" xfId="0" applyFont="1" applyFill="1" applyBorder="1" applyAlignment="1">
      <alignment horizontal="center" vertical="center" wrapText="1"/>
    </xf>
    <xf numFmtId="0" fontId="57" fillId="2" borderId="2" xfId="6" applyFont="1" applyFill="1" applyBorder="1" applyAlignment="1" applyProtection="1">
      <alignment horizontal="center" vertical="center"/>
    </xf>
    <xf numFmtId="0" fontId="50" fillId="2" borderId="3" xfId="0" applyFont="1" applyFill="1" applyBorder="1" applyAlignment="1">
      <alignment horizontal="center" vertical="center"/>
    </xf>
    <xf numFmtId="0" fontId="50" fillId="2" borderId="4" xfId="0" applyFont="1" applyFill="1" applyBorder="1" applyAlignment="1">
      <alignment horizontal="center" vertical="center"/>
    </xf>
    <xf numFmtId="14" fontId="0" fillId="0" borderId="2" xfId="0" applyNumberFormat="1" applyFont="1" applyBorder="1" applyAlignment="1">
      <alignment horizontal="center" vertical="center"/>
    </xf>
    <xf numFmtId="0" fontId="55" fillId="0" borderId="2" xfId="6" applyFont="1" applyBorder="1" applyAlignment="1" applyProtection="1">
      <alignment horizontal="center" vertic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56" fillId="2" borderId="2" xfId="0" applyFont="1" applyFill="1" applyBorder="1" applyAlignment="1">
      <alignment horizontal="center" vertical="center" wrapText="1"/>
    </xf>
    <xf numFmtId="0" fontId="56" fillId="2" borderId="3" xfId="0" applyFont="1" applyFill="1" applyBorder="1" applyAlignment="1">
      <alignment horizontal="center" vertical="center" wrapText="1"/>
    </xf>
    <xf numFmtId="0" fontId="56" fillId="2" borderId="4" xfId="0" applyFont="1" applyFill="1" applyBorder="1" applyAlignment="1">
      <alignment horizontal="center" vertical="center" wrapText="1"/>
    </xf>
    <xf numFmtId="0" fontId="52" fillId="0" borderId="2"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6" xfId="0" applyFont="1" applyBorder="1" applyAlignment="1">
      <alignment horizontal="center" vertical="center" wrapText="1"/>
    </xf>
    <xf numFmtId="0" fontId="25" fillId="0" borderId="0" xfId="0" applyFont="1" applyBorder="1" applyAlignment="1">
      <alignment horizontal="right"/>
    </xf>
    <xf numFmtId="0" fontId="25" fillId="0" borderId="12" xfId="0" applyFont="1" applyBorder="1" applyAlignment="1">
      <alignment horizontal="left"/>
    </xf>
    <xf numFmtId="0" fontId="0" fillId="0" borderId="0" xfId="0" applyAlignment="1">
      <alignment horizontal="center"/>
    </xf>
    <xf numFmtId="0" fontId="3" fillId="0" borderId="0" xfId="0" applyFont="1" applyAlignment="1">
      <alignment horizontal="center"/>
    </xf>
    <xf numFmtId="164" fontId="36" fillId="0" borderId="7" xfId="1" applyNumberFormat="1" applyFont="1" applyBorder="1" applyAlignment="1">
      <alignment horizontal="center" vertical="center" wrapText="1"/>
    </xf>
    <xf numFmtId="164" fontId="36" fillId="0" borderId="5" xfId="1" applyNumberFormat="1" applyFont="1" applyBorder="1" applyAlignment="1">
      <alignment horizontal="center" vertical="center" wrapText="1"/>
    </xf>
    <xf numFmtId="164" fontId="36" fillId="0" borderId="10" xfId="1" applyNumberFormat="1" applyFont="1" applyBorder="1" applyAlignment="1">
      <alignment horizontal="center" vertical="center" wrapText="1"/>
    </xf>
    <xf numFmtId="164" fontId="1" fillId="0" borderId="5" xfId="1" applyNumberFormat="1" applyFont="1" applyBorder="1" applyAlignment="1">
      <alignment horizontal="center"/>
    </xf>
    <xf numFmtId="164" fontId="1" fillId="0" borderId="1" xfId="1" applyNumberFormat="1" applyFont="1" applyBorder="1" applyAlignment="1">
      <alignment horizontal="center"/>
    </xf>
    <xf numFmtId="49" fontId="1" fillId="0" borderId="2" xfId="1" applyNumberFormat="1" applyFont="1" applyBorder="1" applyAlignment="1">
      <alignment horizontal="center" vertical="center"/>
    </xf>
    <xf numFmtId="49" fontId="1" fillId="0" borderId="4" xfId="1" applyNumberFormat="1" applyFont="1" applyBorder="1" applyAlignment="1">
      <alignment horizontal="center" vertical="center"/>
    </xf>
    <xf numFmtId="49" fontId="1" fillId="0" borderId="2" xfId="1" applyNumberFormat="1" applyFont="1" applyBorder="1" applyAlignment="1">
      <alignment horizontal="center"/>
    </xf>
    <xf numFmtId="49" fontId="1" fillId="0" borderId="4" xfId="1" applyNumberFormat="1" applyFont="1" applyBorder="1" applyAlignment="1">
      <alignment horizontal="center"/>
    </xf>
    <xf numFmtId="164" fontId="40" fillId="0" borderId="0" xfId="1" applyNumberFormat="1" applyFont="1" applyAlignment="1">
      <alignment horizontal="center"/>
    </xf>
    <xf numFmtId="164" fontId="33" fillId="0" borderId="9" xfId="1" applyNumberFormat="1" applyFont="1" applyBorder="1" applyAlignment="1">
      <alignment horizontal="center" vertical="center"/>
    </xf>
    <xf numFmtId="164" fontId="33" fillId="0" borderId="8" xfId="1" applyNumberFormat="1" applyFont="1" applyBorder="1" applyAlignment="1">
      <alignment horizontal="center" vertical="center"/>
    </xf>
    <xf numFmtId="164" fontId="33" fillId="0" borderId="12" xfId="1" applyNumberFormat="1" applyFont="1" applyBorder="1" applyAlignment="1">
      <alignment horizontal="center" vertical="center"/>
    </xf>
    <xf numFmtId="164" fontId="33" fillId="0" borderId="11" xfId="1" applyNumberFormat="1" applyFont="1" applyBorder="1" applyAlignment="1">
      <alignment horizontal="center" vertical="center"/>
    </xf>
    <xf numFmtId="164" fontId="33" fillId="0" borderId="33" xfId="1" applyNumberFormat="1" applyFont="1" applyBorder="1" applyAlignment="1">
      <alignment horizontal="center" vertical="center"/>
    </xf>
    <xf numFmtId="164" fontId="33" fillId="0" borderId="34" xfId="1" applyNumberFormat="1" applyFont="1" applyBorder="1" applyAlignment="1">
      <alignment horizontal="center" vertical="center"/>
    </xf>
    <xf numFmtId="164" fontId="33" fillId="0" borderId="35" xfId="1" applyNumberFormat="1" applyFont="1" applyBorder="1" applyAlignment="1">
      <alignment horizontal="center" vertical="center"/>
    </xf>
    <xf numFmtId="164" fontId="33" fillId="3" borderId="2" xfId="1" applyNumberFormat="1" applyFont="1" applyFill="1" applyBorder="1" applyAlignment="1">
      <alignment horizontal="center"/>
    </xf>
    <xf numFmtId="164" fontId="33" fillId="3" borderId="3" xfId="1" applyNumberFormat="1" applyFont="1" applyFill="1" applyBorder="1" applyAlignment="1">
      <alignment horizontal="center"/>
    </xf>
    <xf numFmtId="164" fontId="33" fillId="3" borderId="4" xfId="1" applyNumberFormat="1" applyFont="1" applyFill="1" applyBorder="1" applyAlignment="1">
      <alignment horizontal="center"/>
    </xf>
    <xf numFmtId="164" fontId="33" fillId="0" borderId="10" xfId="1" applyNumberFormat="1" applyFont="1" applyBorder="1" applyAlignment="1">
      <alignment horizontal="center"/>
    </xf>
    <xf numFmtId="164" fontId="33" fillId="0" borderId="12" xfId="1" applyNumberFormat="1" applyFont="1" applyBorder="1" applyAlignment="1">
      <alignment horizontal="center"/>
    </xf>
    <xf numFmtId="164" fontId="33" fillId="0" borderId="11" xfId="1" applyNumberFormat="1" applyFont="1" applyBorder="1" applyAlignment="1">
      <alignment horizontal="center"/>
    </xf>
    <xf numFmtId="164" fontId="33" fillId="2" borderId="10" xfId="1" applyNumberFormat="1" applyFont="1" applyFill="1" applyBorder="1" applyAlignment="1">
      <alignment horizontal="center"/>
    </xf>
    <xf numFmtId="164" fontId="33" fillId="2" borderId="12" xfId="1" applyNumberFormat="1" applyFont="1" applyFill="1" applyBorder="1" applyAlignment="1">
      <alignment horizontal="center"/>
    </xf>
    <xf numFmtId="164" fontId="33" fillId="2" borderId="11" xfId="1" applyNumberFormat="1" applyFont="1" applyFill="1" applyBorder="1" applyAlignment="1">
      <alignment horizontal="center"/>
    </xf>
    <xf numFmtId="164" fontId="1" fillId="0" borderId="0" xfId="1" applyNumberFormat="1" applyFont="1" applyAlignment="1">
      <alignment horizontal="right"/>
    </xf>
    <xf numFmtId="164" fontId="28" fillId="0" borderId="0" xfId="1" applyNumberFormat="1" applyFont="1" applyAlignment="1">
      <alignment horizontal="center"/>
    </xf>
    <xf numFmtId="164" fontId="25" fillId="0" borderId="0" xfId="1" applyNumberFormat="1" applyFont="1" applyAlignment="1">
      <alignment horizontal="center"/>
    </xf>
    <xf numFmtId="164" fontId="1" fillId="0" borderId="0" xfId="1" applyNumberFormat="1" applyFont="1" applyAlignment="1">
      <alignment horizontal="center"/>
    </xf>
    <xf numFmtId="49" fontId="30" fillId="0" borderId="0" xfId="1" applyNumberFormat="1" applyFont="1" applyAlignment="1">
      <alignment horizontal="center"/>
    </xf>
    <xf numFmtId="164" fontId="22" fillId="0" borderId="33" xfId="1" applyNumberFormat="1" applyFont="1" applyBorder="1" applyAlignment="1">
      <alignment horizontal="center" vertical="center" wrapText="1"/>
    </xf>
    <xf numFmtId="164" fontId="22" fillId="0" borderId="34" xfId="1" applyNumberFormat="1" applyFont="1" applyBorder="1" applyAlignment="1">
      <alignment horizontal="center" vertical="center" wrapText="1"/>
    </xf>
    <xf numFmtId="164" fontId="22" fillId="0" borderId="35" xfId="1" applyNumberFormat="1" applyFont="1" applyBorder="1" applyAlignment="1">
      <alignment horizontal="center" vertical="center" wrapText="1"/>
    </xf>
    <xf numFmtId="164" fontId="22" fillId="0" borderId="33" xfId="1" applyNumberFormat="1" applyFont="1" applyBorder="1" applyAlignment="1">
      <alignment horizontal="center" vertical="center" textRotation="90"/>
    </xf>
    <xf numFmtId="164" fontId="22" fillId="0" borderId="34" xfId="1" applyNumberFormat="1" applyFont="1" applyBorder="1" applyAlignment="1">
      <alignment horizontal="center" vertical="center" textRotation="90"/>
    </xf>
    <xf numFmtId="164" fontId="22" fillId="0" borderId="35" xfId="1" applyNumberFormat="1" applyFont="1" applyBorder="1" applyAlignment="1">
      <alignment horizontal="center" vertical="center" textRotation="90"/>
    </xf>
    <xf numFmtId="164" fontId="33" fillId="0" borderId="7" xfId="1" applyNumberFormat="1" applyFont="1" applyBorder="1" applyAlignment="1">
      <alignment horizontal="center"/>
    </xf>
    <xf numFmtId="164" fontId="33" fillId="0" borderId="9" xfId="1" applyNumberFormat="1" applyFont="1" applyBorder="1" applyAlignment="1">
      <alignment horizontal="center"/>
    </xf>
    <xf numFmtId="164" fontId="33" fillId="0" borderId="8" xfId="1" applyNumberFormat="1" applyFont="1" applyBorder="1" applyAlignment="1">
      <alignment horizontal="center"/>
    </xf>
    <xf numFmtId="164" fontId="33" fillId="2" borderId="7" xfId="1" applyNumberFormat="1" applyFont="1" applyFill="1" applyBorder="1" applyAlignment="1">
      <alignment horizontal="center"/>
    </xf>
    <xf numFmtId="164" fontId="33" fillId="2" borderId="9" xfId="1" applyNumberFormat="1" applyFont="1" applyFill="1" applyBorder="1" applyAlignment="1">
      <alignment horizontal="center"/>
    </xf>
    <xf numFmtId="164" fontId="33" fillId="2" borderId="8" xfId="1" applyNumberFormat="1" applyFont="1" applyFill="1" applyBorder="1" applyAlignment="1">
      <alignment horizontal="center"/>
    </xf>
    <xf numFmtId="164" fontId="20" fillId="0" borderId="0" xfId="1" applyNumberFormat="1" applyFont="1" applyAlignment="1">
      <alignment horizontal="center"/>
    </xf>
    <xf numFmtId="164" fontId="21" fillId="0" borderId="0" xfId="1" applyNumberFormat="1" applyFont="1" applyAlignment="1">
      <alignment horizontal="center"/>
    </xf>
    <xf numFmtId="164" fontId="25" fillId="0" borderId="0" xfId="1" applyNumberFormat="1" applyFont="1" applyAlignment="1">
      <alignment horizontal="right"/>
    </xf>
    <xf numFmtId="49" fontId="81" fillId="0" borderId="0" xfId="1" applyNumberFormat="1" applyFont="1" applyAlignment="1" applyProtection="1">
      <alignment horizontal="center"/>
      <protection locked="0"/>
    </xf>
    <xf numFmtId="0" fontId="5" fillId="0" borderId="0" xfId="0" applyFont="1" applyAlignment="1">
      <alignment horizontal="left" vertical="center" wrapText="1"/>
    </xf>
    <xf numFmtId="0" fontId="13" fillId="0" borderId="12" xfId="0" applyFont="1" applyBorder="1" applyAlignment="1">
      <alignment horizontal="center"/>
    </xf>
    <xf numFmtId="0" fontId="5" fillId="0" borderId="0" xfId="0" applyFont="1" applyAlignment="1">
      <alignment horizontal="left" vertical="center"/>
    </xf>
    <xf numFmtId="0" fontId="5" fillId="0" borderId="0" xfId="0" applyFont="1" applyAlignment="1">
      <alignment horizontal="right"/>
    </xf>
    <xf numFmtId="0" fontId="5" fillId="0" borderId="13" xfId="0" applyFont="1" applyBorder="1" applyAlignment="1">
      <alignment horizontal="center" vertical="center" textRotation="90" wrapText="1"/>
    </xf>
    <xf numFmtId="0" fontId="5" fillId="0" borderId="23" xfId="0" applyFont="1" applyBorder="1" applyAlignment="1">
      <alignment horizontal="center" vertical="center" textRotation="90" wrapText="1"/>
    </xf>
    <xf numFmtId="0" fontId="5" fillId="0" borderId="15" xfId="0" applyFont="1" applyBorder="1" applyAlignment="1">
      <alignment horizontal="center" vertical="center" textRotation="90" wrapText="1"/>
    </xf>
    <xf numFmtId="0" fontId="5" fillId="0" borderId="20"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right" vertical="center" wrapText="1"/>
    </xf>
    <xf numFmtId="0" fontId="5" fillId="0" borderId="29" xfId="0" applyFont="1" applyBorder="1" applyAlignment="1">
      <alignment horizontal="center" vertical="center"/>
    </xf>
    <xf numFmtId="0" fontId="5" fillId="0" borderId="26" xfId="0" applyFont="1" applyBorder="1" applyAlignment="1">
      <alignment horizontal="right" vertical="center" wrapText="1"/>
    </xf>
    <xf numFmtId="0" fontId="5" fillId="0" borderId="2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8" xfId="0" applyFont="1" applyBorder="1" applyAlignment="1">
      <alignment horizontal="center" vertical="center" textRotation="90" wrapText="1"/>
    </xf>
    <xf numFmtId="0" fontId="5" fillId="0" borderId="19" xfId="0" applyFont="1" applyBorder="1" applyAlignment="1">
      <alignment horizontal="center" vertical="center" textRotation="90" wrapText="1"/>
    </xf>
    <xf numFmtId="0" fontId="5" fillId="0" borderId="21" xfId="0" applyFont="1" applyBorder="1" applyAlignment="1">
      <alignment horizontal="center" vertical="center" textRotation="90" wrapText="1"/>
    </xf>
    <xf numFmtId="0" fontId="5" fillId="0" borderId="22" xfId="0" applyFont="1" applyBorder="1" applyAlignment="1">
      <alignment horizontal="center" vertical="center" textRotation="90" wrapText="1"/>
    </xf>
    <xf numFmtId="0" fontId="5" fillId="0" borderId="30" xfId="0" applyFont="1" applyBorder="1" applyAlignment="1">
      <alignment horizontal="center" vertical="center" textRotation="90" wrapText="1"/>
    </xf>
    <xf numFmtId="0" fontId="5" fillId="0" borderId="31" xfId="0" applyFont="1" applyBorder="1" applyAlignment="1">
      <alignment horizontal="center" vertical="center" textRotation="90" wrapText="1"/>
    </xf>
    <xf numFmtId="0" fontId="5" fillId="0" borderId="26"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7" xfId="0" applyFont="1" applyBorder="1" applyAlignment="1">
      <alignment horizontal="center" vertical="center" textRotation="90" wrapText="1"/>
    </xf>
    <xf numFmtId="0" fontId="5" fillId="0" borderId="28" xfId="0" applyFont="1" applyBorder="1" applyAlignment="1">
      <alignment horizontal="center" vertical="center" textRotation="90"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0" xfId="0" applyFont="1" applyBorder="1" applyAlignment="1">
      <alignment horizontal="right" vertical="center" wrapText="1"/>
    </xf>
    <xf numFmtId="0" fontId="5" fillId="0" borderId="26"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24" xfId="0" applyFont="1" applyBorder="1" applyAlignment="1">
      <alignment horizontal="center" vertical="center" textRotation="90" wrapText="1"/>
    </xf>
    <xf numFmtId="0" fontId="5" fillId="0" borderId="25" xfId="0" applyFont="1" applyBorder="1" applyAlignment="1">
      <alignment horizontal="center" vertical="center" textRotation="90" wrapText="1"/>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23" xfId="0" applyFont="1" applyBorder="1" applyAlignment="1">
      <alignment horizontal="righ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right"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6" xfId="0" applyFont="1" applyBorder="1" applyAlignment="1">
      <alignment horizontal="center"/>
    </xf>
    <xf numFmtId="0" fontId="5" fillId="0" borderId="14" xfId="0" applyFont="1" applyBorder="1" applyAlignment="1">
      <alignment horizontal="center" vertical="center"/>
    </xf>
    <xf numFmtId="0" fontId="13" fillId="0" borderId="14" xfId="0" applyFont="1" applyBorder="1" applyAlignment="1">
      <alignment horizontal="center" vertical="center" wrapText="1"/>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5" fillId="0" borderId="6" xfId="0" applyFont="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xf>
    <xf numFmtId="0" fontId="13"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8" fillId="0" borderId="5" xfId="0" applyFont="1" applyBorder="1" applyAlignment="1">
      <alignment horizontal="right" vertical="center"/>
    </xf>
    <xf numFmtId="0" fontId="4" fillId="0" borderId="0" xfId="0" applyFont="1" applyAlignment="1">
      <alignment horizont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3" fillId="0" borderId="33" xfId="0" applyFont="1" applyBorder="1"/>
    <xf numFmtId="0" fontId="0" fillId="0" borderId="34" xfId="0" applyBorder="1" applyAlignment="1">
      <alignment horizontal="left"/>
    </xf>
    <xf numFmtId="0" fontId="0" fillId="0" borderId="34" xfId="0" applyBorder="1"/>
    <xf numFmtId="14" fontId="0" fillId="0" borderId="35" xfId="0" applyNumberFormat="1" applyBorder="1"/>
    <xf numFmtId="0" fontId="0" fillId="0" borderId="6" xfId="0" applyBorder="1" applyAlignment="1">
      <alignment horizontal="right"/>
    </xf>
  </cellXfs>
  <cellStyles count="8">
    <cellStyle name="Comma 2" xfId="1"/>
    <cellStyle name="Hyperlink" xfId="7" builtinId="8"/>
    <cellStyle name="Hyperlink 2" xfId="6"/>
    <cellStyle name="Normal" xfId="0" builtinId="0"/>
    <cellStyle name="Normal 2" xfId="2"/>
    <cellStyle name="Normal 2 2" xfId="5"/>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730250</xdr:colOff>
      <xdr:row>6</xdr:row>
      <xdr:rowOff>59871</xdr:rowOff>
    </xdr:to>
    <xdr:pic>
      <xdr:nvPicPr>
        <xdr:cNvPr id="2" name="Picture 1" descr="deped sea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389" t="5090" r="3293" b="3893"/>
        <a:stretch>
          <a:fillRect/>
        </a:stretch>
      </xdr:blipFill>
      <xdr:spPr bwMode="auto">
        <a:xfrm>
          <a:off x="38100" y="19050"/>
          <a:ext cx="1621790" cy="1565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47438</xdr:colOff>
      <xdr:row>0</xdr:row>
      <xdr:rowOff>24258</xdr:rowOff>
    </xdr:from>
    <xdr:ext cx="1409112" cy="1404492"/>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438" y="24258"/>
          <a:ext cx="1409112" cy="14044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rancia_delcastillo@yahoo.com" TargetMode="External"/><Relationship Id="rId2" Type="http://schemas.openxmlformats.org/officeDocument/2006/relationships/hyperlink" Target="mailto:rogeria.palmaria@deped.gov.ph" TargetMode="External"/><Relationship Id="rId1" Type="http://schemas.openxmlformats.org/officeDocument/2006/relationships/hyperlink" Target="mailto:guadabarcelon@yahoo.com" TargetMode="External"/><Relationship Id="rId6" Type="http://schemas.openxmlformats.org/officeDocument/2006/relationships/printerSettings" Target="../printerSettings/printerSettings2.bin"/><Relationship Id="rId5" Type="http://schemas.openxmlformats.org/officeDocument/2006/relationships/hyperlink" Target="mailto:coyaoyaoelem@gmail.com" TargetMode="External"/><Relationship Id="rId4" Type="http://schemas.openxmlformats.org/officeDocument/2006/relationships/hyperlink" Target="mailto:maxima_oliver@yahoo.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R49"/>
  <sheetViews>
    <sheetView showGridLines="0" view="pageBreakPreview" topLeftCell="A10" zoomScale="50" zoomScaleNormal="60" zoomScaleSheetLayoutView="50" workbookViewId="0">
      <selection activeCell="D53" sqref="D53"/>
    </sheetView>
  </sheetViews>
  <sheetFormatPr defaultColWidth="9.140625" defaultRowHeight="16.5" x14ac:dyDescent="0.3"/>
  <cols>
    <col min="1" max="1" width="13.5703125" style="217" customWidth="1"/>
    <col min="2" max="2" width="15.140625" style="217" customWidth="1"/>
    <col min="3" max="3" width="11.7109375" style="217" customWidth="1"/>
    <col min="4" max="4" width="20" style="217" customWidth="1"/>
    <col min="5" max="5" width="6" style="217" customWidth="1"/>
    <col min="6" max="8" width="4.7109375" style="217" customWidth="1"/>
    <col min="9" max="9" width="4.28515625" style="217" customWidth="1"/>
    <col min="10" max="10" width="4.7109375" style="217" customWidth="1"/>
    <col min="11" max="11" width="6" style="217" customWidth="1"/>
    <col min="12" max="12" width="5.7109375" style="217" customWidth="1"/>
    <col min="13" max="37" width="4.7109375" style="217" customWidth="1"/>
    <col min="38" max="38" width="4.140625" style="217" customWidth="1"/>
    <col min="39" max="39" width="4" style="217" customWidth="1"/>
    <col min="40" max="40" width="5.140625" style="217" customWidth="1"/>
    <col min="41" max="16384" width="9.140625" style="217"/>
  </cols>
  <sheetData>
    <row r="1" spans="1:44" ht="13.9" x14ac:dyDescent="0.25">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row>
    <row r="2" spans="1:44" ht="28.15" x14ac:dyDescent="0.5">
      <c r="A2" s="354" t="s">
        <v>311</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row>
    <row r="3" spans="1:44" ht="27" customHeight="1" x14ac:dyDescent="0.25">
      <c r="A3" s="355" t="s">
        <v>312</v>
      </c>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row>
    <row r="4" spans="1:44" ht="20.25" customHeight="1" x14ac:dyDescent="0.35">
      <c r="B4" s="218"/>
      <c r="C4" s="218"/>
      <c r="AG4" s="218"/>
      <c r="AH4" s="218"/>
      <c r="AI4" s="218"/>
      <c r="AJ4" s="218"/>
      <c r="AK4" s="218"/>
      <c r="AL4" s="218"/>
      <c r="AM4" s="218"/>
      <c r="AN4" s="218"/>
    </row>
    <row r="5" spans="1:44" s="220" customFormat="1" ht="21.75" customHeight="1" x14ac:dyDescent="0.35">
      <c r="A5" s="219"/>
      <c r="C5" s="221" t="s">
        <v>3</v>
      </c>
      <c r="D5" s="347">
        <v>113098</v>
      </c>
      <c r="E5" s="348"/>
      <c r="F5" s="349"/>
      <c r="G5" s="356" t="s">
        <v>4</v>
      </c>
      <c r="H5" s="346"/>
      <c r="I5" s="347" t="s">
        <v>228</v>
      </c>
      <c r="J5" s="349"/>
      <c r="K5" s="222"/>
      <c r="L5" s="356" t="s">
        <v>6</v>
      </c>
      <c r="M5" s="346"/>
      <c r="N5" s="357" t="s">
        <v>7</v>
      </c>
      <c r="O5" s="358"/>
      <c r="P5" s="358"/>
      <c r="Q5" s="358"/>
      <c r="R5" s="358"/>
      <c r="S5" s="358"/>
      <c r="T5" s="358"/>
      <c r="U5" s="359"/>
      <c r="V5" s="218"/>
      <c r="W5" s="356" t="s">
        <v>10</v>
      </c>
      <c r="X5" s="346"/>
      <c r="Y5" s="223"/>
      <c r="Z5" s="224" t="s">
        <v>11</v>
      </c>
      <c r="AA5" s="224"/>
      <c r="AB5" s="224"/>
      <c r="AC5" s="224"/>
      <c r="AD5" s="224"/>
      <c r="AE5" s="224"/>
      <c r="AF5" s="225"/>
      <c r="AG5" s="226"/>
      <c r="AH5" s="226"/>
      <c r="AI5" s="226"/>
      <c r="AJ5" s="226"/>
      <c r="AK5" s="226"/>
      <c r="AL5" s="226"/>
      <c r="AM5" s="226"/>
      <c r="AN5" s="226"/>
    </row>
    <row r="6" spans="1:44" s="220" customFormat="1" ht="10.5" customHeight="1" x14ac:dyDescent="0.3">
      <c r="A6" s="219"/>
      <c r="B6" s="226"/>
      <c r="C6" s="227"/>
      <c r="D6" s="227"/>
      <c r="E6" s="227"/>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row>
    <row r="7" spans="1:44" s="218" customFormat="1" ht="26.25" customHeight="1" x14ac:dyDescent="0.35">
      <c r="A7" s="345" t="s">
        <v>8</v>
      </c>
      <c r="B7" s="346"/>
      <c r="C7" s="347" t="s">
        <v>9</v>
      </c>
      <c r="D7" s="348"/>
      <c r="E7" s="348"/>
      <c r="F7" s="348"/>
      <c r="G7" s="348"/>
      <c r="H7" s="348"/>
      <c r="I7" s="348"/>
      <c r="J7" s="348"/>
      <c r="K7" s="348"/>
      <c r="L7" s="348"/>
      <c r="M7" s="348"/>
      <c r="N7" s="348"/>
      <c r="O7" s="348"/>
      <c r="P7" s="349"/>
      <c r="Q7" s="226"/>
      <c r="R7" s="226"/>
      <c r="S7" s="226"/>
      <c r="T7" s="226"/>
      <c r="U7" s="345" t="s">
        <v>12</v>
      </c>
      <c r="V7" s="345"/>
      <c r="W7" s="345"/>
      <c r="X7" s="346"/>
      <c r="Y7" s="347" t="s">
        <v>120</v>
      </c>
      <c r="Z7" s="348"/>
      <c r="AA7" s="348"/>
      <c r="AB7" s="348"/>
      <c r="AC7" s="349"/>
      <c r="AD7" s="226"/>
      <c r="AE7" s="345" t="s">
        <v>313</v>
      </c>
      <c r="AF7" s="345"/>
      <c r="AG7" s="345"/>
      <c r="AH7" s="345"/>
      <c r="AI7" s="346"/>
      <c r="AJ7" s="350" t="s">
        <v>354</v>
      </c>
      <c r="AK7" s="351"/>
      <c r="AL7" s="351"/>
      <c r="AM7" s="351"/>
      <c r="AN7" s="352"/>
    </row>
    <row r="8" spans="1:44" ht="6.6" customHeight="1" thickBot="1" x14ac:dyDescent="0.3"/>
    <row r="9" spans="1:44" s="228" customFormat="1" ht="19.899999999999999" customHeight="1" thickBot="1" x14ac:dyDescent="0.3">
      <c r="A9" s="337" t="s">
        <v>314</v>
      </c>
      <c r="B9" s="339" t="s">
        <v>315</v>
      </c>
      <c r="C9" s="339" t="s">
        <v>316</v>
      </c>
      <c r="D9" s="341"/>
      <c r="E9" s="339" t="s">
        <v>317</v>
      </c>
      <c r="F9" s="341"/>
      <c r="G9" s="343"/>
      <c r="H9" s="329" t="s">
        <v>318</v>
      </c>
      <c r="I9" s="329"/>
      <c r="J9" s="329"/>
      <c r="K9" s="329"/>
      <c r="L9" s="329"/>
      <c r="M9" s="329"/>
      <c r="N9" s="330" t="s">
        <v>319</v>
      </c>
      <c r="O9" s="329"/>
      <c r="P9" s="329"/>
      <c r="Q9" s="329"/>
      <c r="R9" s="329"/>
      <c r="S9" s="329"/>
      <c r="T9" s="329"/>
      <c r="U9" s="329"/>
      <c r="V9" s="331"/>
      <c r="W9" s="329" t="s">
        <v>320</v>
      </c>
      <c r="X9" s="329"/>
      <c r="Y9" s="329"/>
      <c r="Z9" s="329"/>
      <c r="AA9" s="329"/>
      <c r="AB9" s="329"/>
      <c r="AC9" s="329"/>
      <c r="AD9" s="329"/>
      <c r="AE9" s="329"/>
      <c r="AF9" s="330" t="s">
        <v>321</v>
      </c>
      <c r="AG9" s="329"/>
      <c r="AH9" s="329"/>
      <c r="AI9" s="329"/>
      <c r="AJ9" s="329"/>
      <c r="AK9" s="329"/>
      <c r="AL9" s="329"/>
      <c r="AM9" s="329"/>
      <c r="AN9" s="331"/>
      <c r="AO9" s="162"/>
      <c r="AP9" s="56" t="s">
        <v>139</v>
      </c>
      <c r="AQ9" s="56" t="s">
        <v>140</v>
      </c>
      <c r="AR9" s="56" t="s">
        <v>141</v>
      </c>
    </row>
    <row r="10" spans="1:44" s="228" customFormat="1" ht="76.900000000000006" customHeight="1" x14ac:dyDescent="0.25">
      <c r="A10" s="338"/>
      <c r="B10" s="340"/>
      <c r="C10" s="340"/>
      <c r="D10" s="342"/>
      <c r="E10" s="340"/>
      <c r="F10" s="342"/>
      <c r="G10" s="344"/>
      <c r="H10" s="332" t="s">
        <v>322</v>
      </c>
      <c r="I10" s="333"/>
      <c r="J10" s="334"/>
      <c r="K10" s="335" t="s">
        <v>323</v>
      </c>
      <c r="L10" s="335"/>
      <c r="M10" s="336"/>
      <c r="N10" s="322" t="s">
        <v>324</v>
      </c>
      <c r="O10" s="323"/>
      <c r="P10" s="323"/>
      <c r="Q10" s="324" t="s">
        <v>325</v>
      </c>
      <c r="R10" s="325"/>
      <c r="S10" s="326"/>
      <c r="T10" s="324" t="s">
        <v>326</v>
      </c>
      <c r="U10" s="325"/>
      <c r="V10" s="327"/>
      <c r="W10" s="322" t="s">
        <v>324</v>
      </c>
      <c r="X10" s="323"/>
      <c r="Y10" s="323"/>
      <c r="Z10" s="324" t="s">
        <v>325</v>
      </c>
      <c r="AA10" s="325"/>
      <c r="AB10" s="326"/>
      <c r="AC10" s="324" t="s">
        <v>326</v>
      </c>
      <c r="AD10" s="325"/>
      <c r="AE10" s="327"/>
      <c r="AF10" s="322" t="s">
        <v>324</v>
      </c>
      <c r="AG10" s="323"/>
      <c r="AH10" s="323"/>
      <c r="AI10" s="324" t="s">
        <v>325</v>
      </c>
      <c r="AJ10" s="325"/>
      <c r="AK10" s="326"/>
      <c r="AL10" s="324" t="s">
        <v>326</v>
      </c>
      <c r="AM10" s="325"/>
      <c r="AN10" s="327"/>
      <c r="AO10" s="162" t="s">
        <v>145</v>
      </c>
      <c r="AP10" s="56">
        <v>22</v>
      </c>
      <c r="AQ10" s="56">
        <v>16</v>
      </c>
      <c r="AR10" s="56">
        <v>38</v>
      </c>
    </row>
    <row r="11" spans="1:44" ht="16.5" customHeight="1" thickBot="1" x14ac:dyDescent="0.35">
      <c r="A11" s="338"/>
      <c r="B11" s="340"/>
      <c r="C11" s="340"/>
      <c r="D11" s="342"/>
      <c r="E11" s="229" t="s">
        <v>81</v>
      </c>
      <c r="F11" s="230" t="s">
        <v>53</v>
      </c>
      <c r="G11" s="231" t="s">
        <v>161</v>
      </c>
      <c r="H11" s="229" t="s">
        <v>81</v>
      </c>
      <c r="I11" s="230" t="s">
        <v>53</v>
      </c>
      <c r="J11" s="230" t="s">
        <v>161</v>
      </c>
      <c r="K11" s="230" t="s">
        <v>81</v>
      </c>
      <c r="L11" s="230" t="s">
        <v>53</v>
      </c>
      <c r="M11" s="232" t="s">
        <v>161</v>
      </c>
      <c r="N11" s="229" t="s">
        <v>81</v>
      </c>
      <c r="O11" s="230" t="s">
        <v>53</v>
      </c>
      <c r="P11" s="230" t="s">
        <v>161</v>
      </c>
      <c r="Q11" s="230" t="s">
        <v>81</v>
      </c>
      <c r="R11" s="230" t="s">
        <v>53</v>
      </c>
      <c r="S11" s="230" t="s">
        <v>161</v>
      </c>
      <c r="T11" s="230" t="s">
        <v>81</v>
      </c>
      <c r="U11" s="230" t="s">
        <v>53</v>
      </c>
      <c r="V11" s="231" t="s">
        <v>161</v>
      </c>
      <c r="W11" s="229" t="s">
        <v>81</v>
      </c>
      <c r="X11" s="230" t="s">
        <v>53</v>
      </c>
      <c r="Y11" s="230" t="s">
        <v>161</v>
      </c>
      <c r="Z11" s="230" t="s">
        <v>81</v>
      </c>
      <c r="AA11" s="230" t="s">
        <v>53</v>
      </c>
      <c r="AB11" s="230" t="s">
        <v>161</v>
      </c>
      <c r="AC11" s="230" t="s">
        <v>81</v>
      </c>
      <c r="AD11" s="230" t="s">
        <v>53</v>
      </c>
      <c r="AE11" s="231" t="s">
        <v>161</v>
      </c>
      <c r="AF11" s="233" t="s">
        <v>81</v>
      </c>
      <c r="AG11" s="230" t="s">
        <v>53</v>
      </c>
      <c r="AH11" s="230" t="s">
        <v>161</v>
      </c>
      <c r="AI11" s="230" t="s">
        <v>81</v>
      </c>
      <c r="AJ11" s="230" t="s">
        <v>53</v>
      </c>
      <c r="AK11" s="230" t="s">
        <v>161</v>
      </c>
      <c r="AL11" s="230" t="s">
        <v>81</v>
      </c>
      <c r="AM11" s="230" t="s">
        <v>53</v>
      </c>
      <c r="AN11" s="231" t="s">
        <v>161</v>
      </c>
      <c r="AO11" s="163" t="s">
        <v>147</v>
      </c>
      <c r="AP11" s="144">
        <v>24</v>
      </c>
      <c r="AQ11" s="144">
        <v>15</v>
      </c>
      <c r="AR11" s="144">
        <v>39</v>
      </c>
    </row>
    <row r="12" spans="1:44" ht="20.100000000000001" customHeight="1" x14ac:dyDescent="0.3">
      <c r="A12" s="237" t="s">
        <v>327</v>
      </c>
      <c r="B12" s="238">
        <v>1</v>
      </c>
      <c r="C12" s="309"/>
      <c r="D12" s="328"/>
      <c r="E12" s="56">
        <v>22</v>
      </c>
      <c r="F12" s="56">
        <v>16</v>
      </c>
      <c r="G12" s="235">
        <f t="shared" ref="G12:G18" si="0">F12+E12</f>
        <v>38</v>
      </c>
      <c r="H12" s="239">
        <v>22</v>
      </c>
      <c r="I12" s="240">
        <v>16</v>
      </c>
      <c r="J12" s="234">
        <f t="shared" ref="J12:J18" si="1">H12+I12</f>
        <v>38</v>
      </c>
      <c r="K12" s="234">
        <f t="shared" ref="K12:K18" si="2">(H12/E12)*100</f>
        <v>100</v>
      </c>
      <c r="L12" s="234">
        <f t="shared" ref="L12:L18" si="3">I12/F12*100</f>
        <v>100</v>
      </c>
      <c r="M12" s="236">
        <f t="shared" ref="M12:M28" si="4">(K12+L12)/2</f>
        <v>100</v>
      </c>
      <c r="N12" s="239"/>
      <c r="O12" s="240"/>
      <c r="P12" s="240"/>
      <c r="Q12" s="240"/>
      <c r="R12" s="240"/>
      <c r="S12" s="240"/>
      <c r="T12" s="240"/>
      <c r="U12" s="240"/>
      <c r="V12" s="241"/>
      <c r="W12" s="242"/>
      <c r="X12" s="243"/>
      <c r="Y12" s="243"/>
      <c r="Z12" s="243"/>
      <c r="AA12" s="243"/>
      <c r="AB12" s="243"/>
      <c r="AC12" s="243"/>
      <c r="AD12" s="243"/>
      <c r="AE12" s="244"/>
      <c r="AF12" s="245"/>
      <c r="AG12" s="243"/>
      <c r="AH12" s="243"/>
      <c r="AI12" s="243"/>
      <c r="AJ12" s="243"/>
      <c r="AK12" s="243"/>
      <c r="AL12" s="243"/>
      <c r="AM12" s="243"/>
      <c r="AN12" s="244"/>
      <c r="AO12" s="163" t="s">
        <v>149</v>
      </c>
      <c r="AP12" s="144">
        <v>21</v>
      </c>
      <c r="AQ12" s="144">
        <v>14</v>
      </c>
      <c r="AR12" s="144">
        <v>35</v>
      </c>
    </row>
    <row r="13" spans="1:44" ht="20.100000000000001" customHeight="1" x14ac:dyDescent="0.3">
      <c r="A13" s="237" t="s">
        <v>328</v>
      </c>
      <c r="B13" s="238">
        <v>1</v>
      </c>
      <c r="C13" s="316" t="s">
        <v>329</v>
      </c>
      <c r="D13" s="317"/>
      <c r="E13" s="144">
        <v>24</v>
      </c>
      <c r="F13" s="144">
        <v>15</v>
      </c>
      <c r="G13" s="246">
        <f t="shared" si="0"/>
        <v>39</v>
      </c>
      <c r="H13" s="239">
        <v>24</v>
      </c>
      <c r="I13" s="240">
        <v>15</v>
      </c>
      <c r="J13" s="234">
        <f t="shared" si="1"/>
        <v>39</v>
      </c>
      <c r="K13" s="234">
        <f t="shared" si="2"/>
        <v>100</v>
      </c>
      <c r="L13" s="234">
        <f t="shared" si="3"/>
        <v>100</v>
      </c>
      <c r="M13" s="236">
        <f t="shared" si="4"/>
        <v>100</v>
      </c>
      <c r="N13" s="239"/>
      <c r="O13" s="240"/>
      <c r="P13" s="240"/>
      <c r="Q13" s="240"/>
      <c r="R13" s="240"/>
      <c r="S13" s="240"/>
      <c r="T13" s="240"/>
      <c r="U13" s="240"/>
      <c r="V13" s="241"/>
      <c r="W13" s="242"/>
      <c r="X13" s="243"/>
      <c r="Y13" s="243"/>
      <c r="Z13" s="243"/>
      <c r="AA13" s="243"/>
      <c r="AB13" s="243"/>
      <c r="AC13" s="243"/>
      <c r="AD13" s="243"/>
      <c r="AE13" s="244"/>
      <c r="AF13" s="245"/>
      <c r="AG13" s="243"/>
      <c r="AH13" s="243"/>
      <c r="AI13" s="243"/>
      <c r="AJ13" s="243"/>
      <c r="AK13" s="243"/>
      <c r="AL13" s="243"/>
      <c r="AM13" s="243"/>
      <c r="AN13" s="244"/>
      <c r="AO13" s="163" t="s">
        <v>152</v>
      </c>
      <c r="AP13" s="144">
        <v>31</v>
      </c>
      <c r="AQ13" s="144">
        <v>34</v>
      </c>
      <c r="AR13" s="144">
        <v>65</v>
      </c>
    </row>
    <row r="14" spans="1:44" ht="20.100000000000001" customHeight="1" x14ac:dyDescent="0.3">
      <c r="A14" s="237" t="s">
        <v>330</v>
      </c>
      <c r="B14" s="238">
        <v>1</v>
      </c>
      <c r="C14" s="316" t="s">
        <v>331</v>
      </c>
      <c r="D14" s="317"/>
      <c r="E14" s="144">
        <v>21</v>
      </c>
      <c r="F14" s="144">
        <v>14</v>
      </c>
      <c r="G14" s="235">
        <f t="shared" si="0"/>
        <v>35</v>
      </c>
      <c r="H14" s="239">
        <v>21</v>
      </c>
      <c r="I14" s="240">
        <v>14</v>
      </c>
      <c r="J14" s="234">
        <f t="shared" si="1"/>
        <v>35</v>
      </c>
      <c r="K14" s="247">
        <f t="shared" si="2"/>
        <v>100</v>
      </c>
      <c r="L14" s="247">
        <f t="shared" si="3"/>
        <v>100</v>
      </c>
      <c r="M14" s="248">
        <f t="shared" si="4"/>
        <v>100</v>
      </c>
      <c r="N14" s="239"/>
      <c r="O14" s="240"/>
      <c r="P14" s="240"/>
      <c r="Q14" s="240"/>
      <c r="R14" s="240"/>
      <c r="S14" s="240"/>
      <c r="T14" s="240"/>
      <c r="U14" s="240"/>
      <c r="V14" s="241"/>
      <c r="W14" s="242"/>
      <c r="X14" s="243"/>
      <c r="Y14" s="243"/>
      <c r="Z14" s="243"/>
      <c r="AA14" s="243"/>
      <c r="AB14" s="243"/>
      <c r="AC14" s="243"/>
      <c r="AD14" s="243"/>
      <c r="AE14" s="244"/>
      <c r="AF14" s="245"/>
      <c r="AG14" s="243"/>
      <c r="AH14" s="243"/>
      <c r="AI14" s="243"/>
      <c r="AJ14" s="243"/>
      <c r="AK14" s="243"/>
      <c r="AL14" s="243"/>
      <c r="AM14" s="243"/>
      <c r="AN14" s="244"/>
      <c r="AO14" s="163" t="s">
        <v>154</v>
      </c>
      <c r="AP14" s="144">
        <v>22</v>
      </c>
      <c r="AQ14" s="144">
        <v>20</v>
      </c>
      <c r="AR14" s="144">
        <v>42</v>
      </c>
    </row>
    <row r="15" spans="1:44" ht="20.100000000000001" customHeight="1" x14ac:dyDescent="0.3">
      <c r="A15" s="237" t="s">
        <v>332</v>
      </c>
      <c r="B15" s="238">
        <v>1</v>
      </c>
      <c r="C15" s="316" t="s">
        <v>333</v>
      </c>
      <c r="D15" s="317"/>
      <c r="E15" s="144">
        <v>31</v>
      </c>
      <c r="F15" s="144">
        <v>34</v>
      </c>
      <c r="G15" s="235">
        <f t="shared" si="0"/>
        <v>65</v>
      </c>
      <c r="H15" s="239">
        <v>31</v>
      </c>
      <c r="I15" s="240">
        <v>34</v>
      </c>
      <c r="J15" s="234">
        <f t="shared" si="1"/>
        <v>65</v>
      </c>
      <c r="K15" s="234">
        <f t="shared" si="2"/>
        <v>100</v>
      </c>
      <c r="L15" s="247">
        <f t="shared" si="3"/>
        <v>100</v>
      </c>
      <c r="M15" s="248">
        <f t="shared" si="4"/>
        <v>100</v>
      </c>
      <c r="N15" s="239"/>
      <c r="O15" s="240"/>
      <c r="P15" s="240"/>
      <c r="Q15" s="240"/>
      <c r="R15" s="240"/>
      <c r="S15" s="240"/>
      <c r="T15" s="240"/>
      <c r="U15" s="240"/>
      <c r="V15" s="241"/>
      <c r="W15" s="242"/>
      <c r="X15" s="243"/>
      <c r="Y15" s="243"/>
      <c r="Z15" s="243"/>
      <c r="AA15" s="243"/>
      <c r="AB15" s="243"/>
      <c r="AC15" s="243"/>
      <c r="AD15" s="243"/>
      <c r="AE15" s="244"/>
      <c r="AF15" s="245"/>
      <c r="AG15" s="243"/>
      <c r="AH15" s="243"/>
      <c r="AI15" s="243"/>
      <c r="AJ15" s="243"/>
      <c r="AK15" s="243"/>
      <c r="AL15" s="243"/>
      <c r="AM15" s="243"/>
      <c r="AN15" s="244"/>
      <c r="AO15" s="163" t="s">
        <v>156</v>
      </c>
      <c r="AP15" s="144">
        <v>23</v>
      </c>
      <c r="AQ15" s="144">
        <v>22</v>
      </c>
      <c r="AR15" s="144">
        <v>45</v>
      </c>
    </row>
    <row r="16" spans="1:44" ht="20.100000000000001" customHeight="1" x14ac:dyDescent="0.3">
      <c r="A16" s="237" t="s">
        <v>334</v>
      </c>
      <c r="B16" s="238">
        <v>1</v>
      </c>
      <c r="C16" s="316" t="s">
        <v>335</v>
      </c>
      <c r="D16" s="317"/>
      <c r="E16" s="144">
        <v>22</v>
      </c>
      <c r="F16" s="144">
        <v>20</v>
      </c>
      <c r="G16" s="235">
        <f t="shared" si="0"/>
        <v>42</v>
      </c>
      <c r="H16" s="239">
        <v>22</v>
      </c>
      <c r="I16" s="240">
        <v>20</v>
      </c>
      <c r="J16" s="234">
        <f t="shared" si="1"/>
        <v>42</v>
      </c>
      <c r="K16" s="247">
        <f t="shared" si="2"/>
        <v>100</v>
      </c>
      <c r="L16" s="247">
        <f t="shared" si="3"/>
        <v>100</v>
      </c>
      <c r="M16" s="248">
        <f t="shared" si="4"/>
        <v>100</v>
      </c>
      <c r="N16" s="239"/>
      <c r="O16" s="240"/>
      <c r="P16" s="240"/>
      <c r="Q16" s="240"/>
      <c r="R16" s="240"/>
      <c r="S16" s="240"/>
      <c r="T16" s="240"/>
      <c r="U16" s="240"/>
      <c r="V16" s="241"/>
      <c r="W16" s="242"/>
      <c r="X16" s="243"/>
      <c r="Y16" s="243"/>
      <c r="Z16" s="243"/>
      <c r="AA16" s="243"/>
      <c r="AB16" s="243"/>
      <c r="AC16" s="243"/>
      <c r="AD16" s="243"/>
      <c r="AE16" s="244"/>
      <c r="AF16" s="245"/>
      <c r="AG16" s="243"/>
      <c r="AH16" s="243"/>
      <c r="AI16" s="243"/>
      <c r="AJ16" s="243"/>
      <c r="AK16" s="243"/>
      <c r="AL16" s="243"/>
      <c r="AM16" s="243"/>
      <c r="AN16" s="244"/>
      <c r="AO16" s="163" t="s">
        <v>173</v>
      </c>
      <c r="AP16" s="144">
        <v>16</v>
      </c>
      <c r="AQ16" s="144">
        <v>18</v>
      </c>
      <c r="AR16" s="144">
        <v>34</v>
      </c>
    </row>
    <row r="17" spans="1:44" ht="20.100000000000001" customHeight="1" x14ac:dyDescent="0.3">
      <c r="A17" s="237" t="s">
        <v>336</v>
      </c>
      <c r="B17" s="238">
        <v>1</v>
      </c>
      <c r="C17" s="316" t="s">
        <v>337</v>
      </c>
      <c r="D17" s="317"/>
      <c r="E17" s="144">
        <v>23</v>
      </c>
      <c r="F17" s="144">
        <v>22</v>
      </c>
      <c r="G17" s="235">
        <f t="shared" si="0"/>
        <v>45</v>
      </c>
      <c r="H17" s="239">
        <v>23</v>
      </c>
      <c r="I17" s="240">
        <v>22</v>
      </c>
      <c r="J17" s="234">
        <f t="shared" si="1"/>
        <v>45</v>
      </c>
      <c r="K17" s="247">
        <f t="shared" si="2"/>
        <v>100</v>
      </c>
      <c r="L17" s="247">
        <f t="shared" si="3"/>
        <v>100</v>
      </c>
      <c r="M17" s="248">
        <f t="shared" si="4"/>
        <v>100</v>
      </c>
      <c r="N17" s="239"/>
      <c r="O17" s="240"/>
      <c r="P17" s="240"/>
      <c r="Q17" s="240"/>
      <c r="R17" s="240"/>
      <c r="S17" s="240"/>
      <c r="T17" s="240"/>
      <c r="U17" s="240"/>
      <c r="V17" s="241"/>
      <c r="W17" s="242"/>
      <c r="X17" s="243"/>
      <c r="Y17" s="243"/>
      <c r="Z17" s="243"/>
      <c r="AA17" s="243"/>
      <c r="AB17" s="243"/>
      <c r="AC17" s="243"/>
      <c r="AD17" s="243"/>
      <c r="AE17" s="244"/>
      <c r="AF17" s="245"/>
      <c r="AG17" s="243"/>
      <c r="AH17" s="243"/>
      <c r="AI17" s="243"/>
      <c r="AJ17" s="243"/>
      <c r="AK17" s="243"/>
      <c r="AL17" s="243"/>
      <c r="AM17" s="243"/>
      <c r="AN17" s="244"/>
      <c r="AO17" s="163" t="s">
        <v>141</v>
      </c>
      <c r="AP17" s="144">
        <v>159</v>
      </c>
      <c r="AQ17" s="144">
        <v>139</v>
      </c>
      <c r="AR17" s="144">
        <v>298</v>
      </c>
    </row>
    <row r="18" spans="1:44" ht="20.100000000000001" customHeight="1" thickBot="1" x14ac:dyDescent="0.35">
      <c r="A18" s="249" t="s">
        <v>338</v>
      </c>
      <c r="B18" s="238">
        <v>1</v>
      </c>
      <c r="C18" s="318" t="s">
        <v>339</v>
      </c>
      <c r="D18" s="319"/>
      <c r="E18" s="144">
        <v>16</v>
      </c>
      <c r="F18" s="144">
        <v>18</v>
      </c>
      <c r="G18" s="235">
        <f t="shared" si="0"/>
        <v>34</v>
      </c>
      <c r="H18" s="239">
        <v>16</v>
      </c>
      <c r="I18" s="240">
        <v>18</v>
      </c>
      <c r="J18" s="234">
        <f t="shared" si="1"/>
        <v>34</v>
      </c>
      <c r="K18" s="247">
        <f t="shared" si="2"/>
        <v>100</v>
      </c>
      <c r="L18" s="247">
        <f t="shared" si="3"/>
        <v>100</v>
      </c>
      <c r="M18" s="248">
        <f t="shared" si="4"/>
        <v>100</v>
      </c>
      <c r="N18" s="239"/>
      <c r="O18" s="240"/>
      <c r="P18" s="240"/>
      <c r="Q18" s="240"/>
      <c r="R18" s="240"/>
      <c r="S18" s="240"/>
      <c r="T18" s="240"/>
      <c r="U18" s="240"/>
      <c r="V18" s="241"/>
      <c r="W18" s="242"/>
      <c r="X18" s="243"/>
      <c r="Y18" s="243"/>
      <c r="Z18" s="243"/>
      <c r="AA18" s="243"/>
      <c r="AB18" s="243"/>
      <c r="AC18" s="243"/>
      <c r="AD18" s="243"/>
      <c r="AE18" s="244"/>
      <c r="AF18" s="245"/>
      <c r="AG18" s="243"/>
      <c r="AH18" s="243"/>
      <c r="AI18" s="243"/>
      <c r="AJ18" s="243"/>
      <c r="AK18" s="243"/>
      <c r="AL18" s="243"/>
      <c r="AM18" s="243"/>
      <c r="AN18" s="244"/>
    </row>
    <row r="19" spans="1:44" ht="20.100000000000001" hidden="1" customHeight="1" x14ac:dyDescent="0.25">
      <c r="A19" s="250"/>
      <c r="B19" s="250"/>
      <c r="C19" s="320"/>
      <c r="D19" s="321"/>
      <c r="E19" s="239"/>
      <c r="F19" s="240"/>
      <c r="G19" s="241"/>
      <c r="H19" s="239"/>
      <c r="I19" s="240"/>
      <c r="J19" s="240"/>
      <c r="K19" s="240"/>
      <c r="L19" s="240"/>
      <c r="M19" s="236">
        <f t="shared" si="4"/>
        <v>0</v>
      </c>
      <c r="N19" s="239">
        <v>134</v>
      </c>
      <c r="O19" s="240">
        <v>131</v>
      </c>
      <c r="P19" s="240">
        <v>265</v>
      </c>
      <c r="Q19" s="240"/>
      <c r="R19" s="240"/>
      <c r="S19" s="240"/>
      <c r="T19" s="240"/>
      <c r="U19" s="240"/>
      <c r="V19" s="241"/>
      <c r="W19" s="242"/>
      <c r="X19" s="243"/>
      <c r="Y19" s="243"/>
      <c r="Z19" s="243"/>
      <c r="AA19" s="243"/>
      <c r="AB19" s="243"/>
      <c r="AC19" s="243"/>
      <c r="AD19" s="243"/>
      <c r="AE19" s="244"/>
      <c r="AF19" s="245"/>
      <c r="AG19" s="243"/>
      <c r="AH19" s="243"/>
      <c r="AI19" s="243"/>
      <c r="AJ19" s="243"/>
      <c r="AK19" s="243"/>
      <c r="AL19" s="243"/>
      <c r="AM19" s="243"/>
      <c r="AN19" s="244"/>
    </row>
    <row r="20" spans="1:44" ht="20.100000000000001" hidden="1" customHeight="1" x14ac:dyDescent="0.25">
      <c r="A20" s="251"/>
      <c r="B20" s="251"/>
      <c r="C20" s="309"/>
      <c r="D20" s="310"/>
      <c r="E20" s="239"/>
      <c r="F20" s="240"/>
      <c r="G20" s="241"/>
      <c r="H20" s="239"/>
      <c r="I20" s="240"/>
      <c r="J20" s="240"/>
      <c r="K20" s="240"/>
      <c r="L20" s="240"/>
      <c r="M20" s="236">
        <f t="shared" si="4"/>
        <v>0</v>
      </c>
      <c r="N20" s="239"/>
      <c r="O20" s="240"/>
      <c r="P20" s="240"/>
      <c r="Q20" s="240"/>
      <c r="R20" s="240"/>
      <c r="S20" s="240"/>
      <c r="T20" s="240"/>
      <c r="U20" s="240"/>
      <c r="V20" s="241"/>
      <c r="W20" s="242"/>
      <c r="X20" s="243"/>
      <c r="Y20" s="243"/>
      <c r="Z20" s="243"/>
      <c r="AA20" s="243"/>
      <c r="AB20" s="243"/>
      <c r="AC20" s="243"/>
      <c r="AD20" s="243"/>
      <c r="AE20" s="244"/>
      <c r="AF20" s="245"/>
      <c r="AG20" s="243"/>
      <c r="AH20" s="243"/>
      <c r="AI20" s="243"/>
      <c r="AJ20" s="243"/>
      <c r="AK20" s="243"/>
      <c r="AL20" s="243"/>
      <c r="AM20" s="243"/>
      <c r="AN20" s="244"/>
    </row>
    <row r="21" spans="1:44" ht="20.100000000000001" hidden="1" customHeight="1" x14ac:dyDescent="0.25">
      <c r="A21" s="251"/>
      <c r="B21" s="251"/>
      <c r="C21" s="310"/>
      <c r="D21" s="315"/>
      <c r="E21" s="239"/>
      <c r="F21" s="240"/>
      <c r="G21" s="241"/>
      <c r="H21" s="239"/>
      <c r="I21" s="240"/>
      <c r="J21" s="240"/>
      <c r="K21" s="240"/>
      <c r="L21" s="240"/>
      <c r="M21" s="236">
        <f t="shared" si="4"/>
        <v>0</v>
      </c>
      <c r="N21" s="239"/>
      <c r="O21" s="240"/>
      <c r="P21" s="240"/>
      <c r="Q21" s="240"/>
      <c r="R21" s="240"/>
      <c r="S21" s="240"/>
      <c r="T21" s="240"/>
      <c r="U21" s="240"/>
      <c r="V21" s="241"/>
      <c r="W21" s="242"/>
      <c r="X21" s="243"/>
      <c r="Y21" s="243"/>
      <c r="Z21" s="243"/>
      <c r="AA21" s="243"/>
      <c r="AB21" s="243"/>
      <c r="AC21" s="243"/>
      <c r="AD21" s="243"/>
      <c r="AE21" s="244"/>
      <c r="AF21" s="245"/>
      <c r="AG21" s="243"/>
      <c r="AH21" s="243"/>
      <c r="AI21" s="243"/>
      <c r="AJ21" s="243"/>
      <c r="AK21" s="243"/>
      <c r="AL21" s="243"/>
      <c r="AM21" s="243"/>
      <c r="AN21" s="244"/>
    </row>
    <row r="22" spans="1:44" ht="20.100000000000001" hidden="1" customHeight="1" x14ac:dyDescent="0.25">
      <c r="A22" s="251"/>
      <c r="B22" s="251"/>
      <c r="C22" s="310"/>
      <c r="D22" s="315"/>
      <c r="E22" s="239"/>
      <c r="F22" s="240"/>
      <c r="G22" s="241"/>
      <c r="H22" s="239"/>
      <c r="I22" s="240"/>
      <c r="J22" s="240"/>
      <c r="K22" s="240"/>
      <c r="L22" s="240"/>
      <c r="M22" s="236">
        <f t="shared" si="4"/>
        <v>0</v>
      </c>
      <c r="N22" s="239"/>
      <c r="O22" s="240"/>
      <c r="P22" s="240"/>
      <c r="Q22" s="240"/>
      <c r="R22" s="240"/>
      <c r="S22" s="240"/>
      <c r="T22" s="240"/>
      <c r="U22" s="240"/>
      <c r="V22" s="241"/>
      <c r="W22" s="242"/>
      <c r="X22" s="243"/>
      <c r="Y22" s="243"/>
      <c r="Z22" s="243"/>
      <c r="AA22" s="243"/>
      <c r="AB22" s="243"/>
      <c r="AC22" s="243"/>
      <c r="AD22" s="243"/>
      <c r="AE22" s="244"/>
      <c r="AF22" s="245"/>
      <c r="AG22" s="243"/>
      <c r="AH22" s="243"/>
      <c r="AI22" s="243"/>
      <c r="AJ22" s="243"/>
      <c r="AK22" s="243"/>
      <c r="AL22" s="243"/>
      <c r="AM22" s="243"/>
      <c r="AN22" s="244"/>
    </row>
    <row r="23" spans="1:44" ht="20.100000000000001" hidden="1" customHeight="1" x14ac:dyDescent="0.25">
      <c r="A23" s="251"/>
      <c r="B23" s="251"/>
      <c r="C23" s="310"/>
      <c r="D23" s="315"/>
      <c r="E23" s="239"/>
      <c r="F23" s="240"/>
      <c r="G23" s="241"/>
      <c r="H23" s="239"/>
      <c r="I23" s="240"/>
      <c r="J23" s="240"/>
      <c r="K23" s="240"/>
      <c r="L23" s="240"/>
      <c r="M23" s="236">
        <f t="shared" si="4"/>
        <v>0</v>
      </c>
      <c r="N23" s="239"/>
      <c r="O23" s="240"/>
      <c r="P23" s="240"/>
      <c r="Q23" s="240"/>
      <c r="R23" s="240"/>
      <c r="S23" s="240"/>
      <c r="T23" s="240"/>
      <c r="U23" s="240"/>
      <c r="V23" s="241"/>
      <c r="W23" s="242"/>
      <c r="X23" s="243"/>
      <c r="Y23" s="243"/>
      <c r="Z23" s="243"/>
      <c r="AA23" s="243"/>
      <c r="AB23" s="243"/>
      <c r="AC23" s="243"/>
      <c r="AD23" s="243"/>
      <c r="AE23" s="244"/>
      <c r="AF23" s="245"/>
      <c r="AG23" s="243"/>
      <c r="AH23" s="243"/>
      <c r="AI23" s="243"/>
      <c r="AJ23" s="243"/>
      <c r="AK23" s="243"/>
      <c r="AL23" s="243"/>
      <c r="AM23" s="243"/>
      <c r="AN23" s="244"/>
    </row>
    <row r="24" spans="1:44" ht="20.100000000000001" hidden="1" customHeight="1" x14ac:dyDescent="0.25">
      <c r="A24" s="251"/>
      <c r="B24" s="251"/>
      <c r="C24" s="309"/>
      <c r="D24" s="310"/>
      <c r="E24" s="239"/>
      <c r="F24" s="240"/>
      <c r="G24" s="241"/>
      <c r="H24" s="239"/>
      <c r="I24" s="240"/>
      <c r="J24" s="240"/>
      <c r="K24" s="240"/>
      <c r="L24" s="240"/>
      <c r="M24" s="236">
        <f t="shared" si="4"/>
        <v>0</v>
      </c>
      <c r="N24" s="239"/>
      <c r="O24" s="240"/>
      <c r="P24" s="240"/>
      <c r="Q24" s="240"/>
      <c r="R24" s="240"/>
      <c r="S24" s="240"/>
      <c r="T24" s="240"/>
      <c r="U24" s="240"/>
      <c r="V24" s="241"/>
      <c r="W24" s="242"/>
      <c r="X24" s="243"/>
      <c r="Y24" s="243"/>
      <c r="Z24" s="243"/>
      <c r="AA24" s="243"/>
      <c r="AB24" s="243"/>
      <c r="AC24" s="243"/>
      <c r="AD24" s="243"/>
      <c r="AE24" s="244"/>
      <c r="AF24" s="245"/>
      <c r="AG24" s="243"/>
      <c r="AH24" s="243"/>
      <c r="AI24" s="243"/>
      <c r="AJ24" s="243"/>
      <c r="AK24" s="243"/>
      <c r="AL24" s="243"/>
      <c r="AM24" s="243"/>
      <c r="AN24" s="244"/>
    </row>
    <row r="25" spans="1:44" ht="20.100000000000001" hidden="1" customHeight="1" x14ac:dyDescent="0.25">
      <c r="A25" s="251"/>
      <c r="B25" s="251"/>
      <c r="C25" s="309"/>
      <c r="D25" s="310"/>
      <c r="E25" s="239"/>
      <c r="F25" s="240"/>
      <c r="G25" s="241"/>
      <c r="H25" s="239"/>
      <c r="I25" s="240"/>
      <c r="J25" s="240"/>
      <c r="K25" s="240"/>
      <c r="L25" s="240"/>
      <c r="M25" s="236">
        <f t="shared" si="4"/>
        <v>0</v>
      </c>
      <c r="N25" s="239"/>
      <c r="O25" s="240"/>
      <c r="P25" s="240"/>
      <c r="Q25" s="240"/>
      <c r="R25" s="240"/>
      <c r="S25" s="240"/>
      <c r="T25" s="240"/>
      <c r="U25" s="240"/>
      <c r="V25" s="241"/>
      <c r="W25" s="242"/>
      <c r="X25" s="243"/>
      <c r="Y25" s="243"/>
      <c r="Z25" s="243"/>
      <c r="AA25" s="243"/>
      <c r="AB25" s="243"/>
      <c r="AC25" s="243"/>
      <c r="AD25" s="243"/>
      <c r="AE25" s="244"/>
      <c r="AF25" s="245"/>
      <c r="AG25" s="243"/>
      <c r="AH25" s="243"/>
      <c r="AI25" s="243"/>
      <c r="AJ25" s="243"/>
      <c r="AK25" s="243"/>
      <c r="AL25" s="243"/>
      <c r="AM25" s="243"/>
      <c r="AN25" s="244"/>
    </row>
    <row r="26" spans="1:44" ht="20.100000000000001" hidden="1" customHeight="1" x14ac:dyDescent="0.25">
      <c r="A26" s="251"/>
      <c r="B26" s="251"/>
      <c r="C26" s="309"/>
      <c r="D26" s="310"/>
      <c r="E26" s="239"/>
      <c r="F26" s="240"/>
      <c r="G26" s="241"/>
      <c r="H26" s="239"/>
      <c r="I26" s="240"/>
      <c r="J26" s="240"/>
      <c r="K26" s="240"/>
      <c r="L26" s="240"/>
      <c r="M26" s="236">
        <f t="shared" si="4"/>
        <v>0</v>
      </c>
      <c r="N26" s="239"/>
      <c r="O26" s="240"/>
      <c r="P26" s="240"/>
      <c r="Q26" s="240"/>
      <c r="R26" s="240"/>
      <c r="S26" s="240"/>
      <c r="T26" s="240"/>
      <c r="U26" s="240"/>
      <c r="V26" s="241"/>
      <c r="W26" s="242"/>
      <c r="X26" s="243"/>
      <c r="Y26" s="243"/>
      <c r="Z26" s="243"/>
      <c r="AA26" s="243"/>
      <c r="AB26" s="243"/>
      <c r="AC26" s="243"/>
      <c r="AD26" s="243"/>
      <c r="AE26" s="244"/>
      <c r="AF26" s="245"/>
      <c r="AG26" s="243"/>
      <c r="AH26" s="243"/>
      <c r="AI26" s="243"/>
      <c r="AJ26" s="243"/>
      <c r="AK26" s="243"/>
      <c r="AL26" s="243"/>
      <c r="AM26" s="243"/>
      <c r="AN26" s="244"/>
    </row>
    <row r="27" spans="1:44" ht="20.100000000000001" hidden="1" customHeight="1" x14ac:dyDescent="0.25">
      <c r="A27" s="251"/>
      <c r="B27" s="251"/>
      <c r="C27" s="309"/>
      <c r="D27" s="310"/>
      <c r="E27" s="252"/>
      <c r="F27" s="253"/>
      <c r="G27" s="254"/>
      <c r="H27" s="252"/>
      <c r="I27" s="253"/>
      <c r="J27" s="253"/>
      <c r="K27" s="253"/>
      <c r="L27" s="253"/>
      <c r="M27" s="236">
        <f t="shared" si="4"/>
        <v>0</v>
      </c>
      <c r="N27" s="252"/>
      <c r="O27" s="253"/>
      <c r="P27" s="253"/>
      <c r="Q27" s="253"/>
      <c r="R27" s="253"/>
      <c r="S27" s="253"/>
      <c r="T27" s="253"/>
      <c r="U27" s="253"/>
      <c r="V27" s="254"/>
      <c r="W27" s="255"/>
      <c r="X27" s="256"/>
      <c r="Y27" s="256"/>
      <c r="Z27" s="256"/>
      <c r="AA27" s="256"/>
      <c r="AB27" s="256"/>
      <c r="AC27" s="256"/>
      <c r="AD27" s="256"/>
      <c r="AE27" s="257"/>
      <c r="AF27" s="258"/>
      <c r="AG27" s="256"/>
      <c r="AH27" s="256"/>
      <c r="AI27" s="256"/>
      <c r="AJ27" s="256"/>
      <c r="AK27" s="256"/>
      <c r="AL27" s="256"/>
      <c r="AM27" s="256"/>
      <c r="AN27" s="257"/>
    </row>
    <row r="28" spans="1:44" ht="20.100000000000001" hidden="1" customHeight="1" thickBot="1" x14ac:dyDescent="0.3">
      <c r="A28" s="259"/>
      <c r="B28" s="259"/>
      <c r="C28" s="311"/>
      <c r="D28" s="312"/>
      <c r="E28" s="252"/>
      <c r="F28" s="253"/>
      <c r="G28" s="254"/>
      <c r="H28" s="252"/>
      <c r="I28" s="253"/>
      <c r="J28" s="253"/>
      <c r="K28" s="253"/>
      <c r="L28" s="253"/>
      <c r="M28" s="236">
        <f t="shared" si="4"/>
        <v>0</v>
      </c>
      <c r="N28" s="252"/>
      <c r="O28" s="253"/>
      <c r="P28" s="253"/>
      <c r="Q28" s="253"/>
      <c r="R28" s="253"/>
      <c r="S28" s="253"/>
      <c r="T28" s="253"/>
      <c r="U28" s="253"/>
      <c r="V28" s="254"/>
      <c r="W28" s="255"/>
      <c r="X28" s="256"/>
      <c r="Y28" s="256"/>
      <c r="Z28" s="256"/>
      <c r="AA28" s="256"/>
      <c r="AB28" s="256"/>
      <c r="AC28" s="256"/>
      <c r="AD28" s="256"/>
      <c r="AE28" s="257"/>
      <c r="AF28" s="258"/>
      <c r="AG28" s="256"/>
      <c r="AH28" s="256"/>
      <c r="AI28" s="256"/>
      <c r="AJ28" s="256"/>
      <c r="AK28" s="256"/>
      <c r="AL28" s="256"/>
      <c r="AM28" s="256"/>
      <c r="AN28" s="257"/>
    </row>
    <row r="29" spans="1:44" ht="20.100000000000001" customHeight="1" thickBot="1" x14ac:dyDescent="0.3">
      <c r="A29" s="260" t="s">
        <v>340</v>
      </c>
      <c r="B29" s="261"/>
      <c r="C29" s="261"/>
      <c r="D29" s="262"/>
      <c r="E29" s="264"/>
      <c r="F29" s="264"/>
      <c r="G29" s="266"/>
      <c r="H29" s="263"/>
      <c r="I29" s="264"/>
      <c r="J29" s="264"/>
      <c r="K29" s="264"/>
      <c r="L29" s="264"/>
      <c r="M29" s="266"/>
      <c r="N29" s="263"/>
      <c r="O29" s="264"/>
      <c r="P29" s="264"/>
      <c r="Q29" s="264"/>
      <c r="R29" s="264"/>
      <c r="S29" s="264"/>
      <c r="T29" s="264"/>
      <c r="U29" s="264"/>
      <c r="V29" s="265"/>
      <c r="W29" s="267"/>
      <c r="X29" s="268"/>
      <c r="Y29" s="268"/>
      <c r="Z29" s="268"/>
      <c r="AA29" s="268"/>
      <c r="AB29" s="268"/>
      <c r="AC29" s="268"/>
      <c r="AD29" s="268"/>
      <c r="AE29" s="269"/>
      <c r="AF29" s="270"/>
      <c r="AG29" s="268"/>
      <c r="AH29" s="268"/>
      <c r="AI29" s="268"/>
      <c r="AJ29" s="268"/>
      <c r="AK29" s="268"/>
      <c r="AL29" s="268"/>
      <c r="AM29" s="268"/>
      <c r="AN29" s="269"/>
    </row>
    <row r="30" spans="1:44" ht="20.100000000000001" customHeight="1" x14ac:dyDescent="0.3">
      <c r="A30" s="313" t="s">
        <v>327</v>
      </c>
      <c r="B30" s="314"/>
      <c r="C30" s="314"/>
      <c r="D30" s="314"/>
      <c r="E30" s="144">
        <v>22</v>
      </c>
      <c r="F30" s="144">
        <v>16</v>
      </c>
      <c r="G30" s="241">
        <f>E30+F30</f>
        <v>38</v>
      </c>
      <c r="H30" s="239">
        <v>22</v>
      </c>
      <c r="I30" s="239">
        <v>16</v>
      </c>
      <c r="J30" s="240">
        <f t="shared" ref="J30:J38" si="5">H30+I30</f>
        <v>38</v>
      </c>
      <c r="K30" s="297">
        <f>H30/E30*100</f>
        <v>100</v>
      </c>
      <c r="L30" s="296">
        <f>I30/F30*100</f>
        <v>100</v>
      </c>
      <c r="M30" s="236">
        <v>100</v>
      </c>
      <c r="N30" s="239"/>
      <c r="O30" s="240"/>
      <c r="P30" s="240"/>
      <c r="Q30" s="240"/>
      <c r="R30" s="240"/>
      <c r="S30" s="240"/>
      <c r="T30" s="240"/>
      <c r="U30" s="240"/>
      <c r="V30" s="241"/>
      <c r="W30" s="242"/>
      <c r="X30" s="243"/>
      <c r="Y30" s="243"/>
      <c r="Z30" s="243"/>
      <c r="AA30" s="243"/>
      <c r="AB30" s="243"/>
      <c r="AC30" s="243"/>
      <c r="AD30" s="243"/>
      <c r="AE30" s="244"/>
      <c r="AF30" s="245"/>
      <c r="AG30" s="243"/>
      <c r="AH30" s="243"/>
      <c r="AI30" s="243"/>
      <c r="AJ30" s="243"/>
      <c r="AK30" s="243"/>
      <c r="AL30" s="243"/>
      <c r="AM30" s="243"/>
      <c r="AN30" s="244"/>
    </row>
    <row r="31" spans="1:44" ht="20.100000000000001" customHeight="1" x14ac:dyDescent="0.3">
      <c r="A31" s="300" t="s">
        <v>341</v>
      </c>
      <c r="B31" s="301"/>
      <c r="C31" s="301"/>
      <c r="D31" s="302"/>
      <c r="E31" s="144">
        <v>24</v>
      </c>
      <c r="F31" s="144">
        <v>15</v>
      </c>
      <c r="G31" s="241">
        <f t="shared" ref="G31:G36" si="6">E31+F31</f>
        <v>39</v>
      </c>
      <c r="H31" s="239">
        <v>24</v>
      </c>
      <c r="I31" s="240">
        <v>15</v>
      </c>
      <c r="J31" s="240">
        <f t="shared" si="5"/>
        <v>39</v>
      </c>
      <c r="K31" s="297">
        <f t="shared" ref="K31:K37" si="7">H31/E31*100</f>
        <v>100</v>
      </c>
      <c r="L31" s="296">
        <f t="shared" ref="L31:L37" si="8">I31/F31*100</f>
        <v>100</v>
      </c>
      <c r="M31" s="271">
        <v>100</v>
      </c>
      <c r="N31" s="239"/>
      <c r="O31" s="240"/>
      <c r="P31" s="240"/>
      <c r="Q31" s="240"/>
      <c r="R31" s="240"/>
      <c r="S31" s="240"/>
      <c r="T31" s="240"/>
      <c r="U31" s="240"/>
      <c r="V31" s="241"/>
      <c r="W31" s="242"/>
      <c r="X31" s="243"/>
      <c r="Y31" s="243"/>
      <c r="Z31" s="243"/>
      <c r="AA31" s="243"/>
      <c r="AB31" s="243"/>
      <c r="AC31" s="243"/>
      <c r="AD31" s="243"/>
      <c r="AE31" s="244"/>
      <c r="AF31" s="245"/>
      <c r="AG31" s="243"/>
      <c r="AH31" s="243"/>
      <c r="AI31" s="243"/>
      <c r="AJ31" s="243"/>
      <c r="AK31" s="243"/>
      <c r="AL31" s="243"/>
      <c r="AM31" s="243"/>
      <c r="AN31" s="244"/>
    </row>
    <row r="32" spans="1:44" ht="20.100000000000001" customHeight="1" x14ac:dyDescent="0.3">
      <c r="A32" s="300" t="s">
        <v>342</v>
      </c>
      <c r="B32" s="301"/>
      <c r="C32" s="301"/>
      <c r="D32" s="302"/>
      <c r="E32" s="144">
        <v>21</v>
      </c>
      <c r="F32" s="144">
        <v>14</v>
      </c>
      <c r="G32" s="241">
        <f t="shared" si="6"/>
        <v>35</v>
      </c>
      <c r="H32" s="239">
        <v>21</v>
      </c>
      <c r="I32" s="240">
        <v>14</v>
      </c>
      <c r="J32" s="240">
        <f t="shared" si="5"/>
        <v>35</v>
      </c>
      <c r="K32" s="297">
        <f t="shared" si="7"/>
        <v>100</v>
      </c>
      <c r="L32" s="296">
        <f t="shared" si="8"/>
        <v>100</v>
      </c>
      <c r="M32" s="272">
        <v>96.916508538899436</v>
      </c>
      <c r="N32" s="239"/>
      <c r="O32" s="240"/>
      <c r="P32" s="240"/>
      <c r="Q32" s="240"/>
      <c r="R32" s="240"/>
      <c r="S32" s="240"/>
      <c r="T32" s="240"/>
      <c r="U32" s="240"/>
      <c r="V32" s="241"/>
      <c r="W32" s="242"/>
      <c r="X32" s="243"/>
      <c r="Y32" s="243"/>
      <c r="Z32" s="243"/>
      <c r="AA32" s="243"/>
      <c r="AB32" s="243"/>
      <c r="AC32" s="243"/>
      <c r="AD32" s="243"/>
      <c r="AE32" s="244"/>
      <c r="AF32" s="245"/>
      <c r="AG32" s="243"/>
      <c r="AH32" s="243"/>
      <c r="AI32" s="243"/>
      <c r="AJ32" s="243"/>
      <c r="AK32" s="243"/>
      <c r="AL32" s="243"/>
      <c r="AM32" s="243"/>
      <c r="AN32" s="244"/>
    </row>
    <row r="33" spans="1:40" ht="20.100000000000001" customHeight="1" x14ac:dyDescent="0.3">
      <c r="A33" s="300" t="s">
        <v>343</v>
      </c>
      <c r="B33" s="301"/>
      <c r="C33" s="301"/>
      <c r="D33" s="302"/>
      <c r="E33" s="144">
        <v>31</v>
      </c>
      <c r="F33" s="144">
        <v>34</v>
      </c>
      <c r="G33" s="241">
        <f t="shared" si="6"/>
        <v>65</v>
      </c>
      <c r="H33" s="239">
        <v>31</v>
      </c>
      <c r="I33" s="240">
        <v>34</v>
      </c>
      <c r="J33" s="240">
        <f t="shared" si="5"/>
        <v>65</v>
      </c>
      <c r="K33" s="297">
        <f t="shared" si="7"/>
        <v>100</v>
      </c>
      <c r="L33" s="296">
        <f t="shared" si="8"/>
        <v>100</v>
      </c>
      <c r="M33" s="272">
        <v>100</v>
      </c>
      <c r="N33" s="239"/>
      <c r="O33" s="240"/>
      <c r="P33" s="240"/>
      <c r="Q33" s="240"/>
      <c r="R33" s="240"/>
      <c r="S33" s="240"/>
      <c r="T33" s="240"/>
      <c r="U33" s="240"/>
      <c r="V33" s="241"/>
      <c r="W33" s="242"/>
      <c r="X33" s="243"/>
      <c r="Y33" s="243"/>
      <c r="Z33" s="243"/>
      <c r="AA33" s="243"/>
      <c r="AB33" s="243"/>
      <c r="AC33" s="243"/>
      <c r="AD33" s="243"/>
      <c r="AE33" s="244"/>
      <c r="AF33" s="245"/>
      <c r="AG33" s="243"/>
      <c r="AH33" s="243"/>
      <c r="AI33" s="243"/>
      <c r="AJ33" s="243"/>
      <c r="AK33" s="243"/>
      <c r="AL33" s="243"/>
      <c r="AM33" s="243"/>
      <c r="AN33" s="244"/>
    </row>
    <row r="34" spans="1:40" ht="20.100000000000001" customHeight="1" x14ac:dyDescent="0.3">
      <c r="A34" s="300" t="s">
        <v>344</v>
      </c>
      <c r="B34" s="301"/>
      <c r="C34" s="301"/>
      <c r="D34" s="302"/>
      <c r="E34" s="144">
        <v>22</v>
      </c>
      <c r="F34" s="144">
        <v>20</v>
      </c>
      <c r="G34" s="241">
        <f t="shared" si="6"/>
        <v>42</v>
      </c>
      <c r="H34" s="239">
        <v>22</v>
      </c>
      <c r="I34" s="240">
        <v>20</v>
      </c>
      <c r="J34" s="240">
        <f t="shared" si="5"/>
        <v>42</v>
      </c>
      <c r="K34" s="297">
        <f t="shared" si="7"/>
        <v>100</v>
      </c>
      <c r="L34" s="296">
        <f t="shared" si="8"/>
        <v>100</v>
      </c>
      <c r="M34" s="272">
        <v>95.535714285714278</v>
      </c>
      <c r="N34" s="239"/>
      <c r="O34" s="240"/>
      <c r="P34" s="240"/>
      <c r="Q34" s="240"/>
      <c r="R34" s="240"/>
      <c r="S34" s="240"/>
      <c r="T34" s="240"/>
      <c r="U34" s="240"/>
      <c r="V34" s="241"/>
      <c r="W34" s="242"/>
      <c r="X34" s="243"/>
      <c r="Y34" s="243"/>
      <c r="Z34" s="243"/>
      <c r="AA34" s="243"/>
      <c r="AB34" s="243"/>
      <c r="AC34" s="243"/>
      <c r="AD34" s="243"/>
      <c r="AE34" s="244"/>
      <c r="AF34" s="245"/>
      <c r="AG34" s="243"/>
      <c r="AH34" s="243"/>
      <c r="AI34" s="243"/>
      <c r="AJ34" s="243"/>
      <c r="AK34" s="243"/>
      <c r="AL34" s="243"/>
      <c r="AM34" s="243"/>
      <c r="AN34" s="244"/>
    </row>
    <row r="35" spans="1:40" ht="20.100000000000001" customHeight="1" x14ac:dyDescent="0.3">
      <c r="A35" s="300" t="s">
        <v>345</v>
      </c>
      <c r="B35" s="301"/>
      <c r="C35" s="301"/>
      <c r="D35" s="302"/>
      <c r="E35" s="144">
        <v>23</v>
      </c>
      <c r="F35" s="144">
        <v>22</v>
      </c>
      <c r="G35" s="241">
        <f t="shared" si="6"/>
        <v>45</v>
      </c>
      <c r="H35" s="239">
        <v>23</v>
      </c>
      <c r="I35" s="240">
        <v>22</v>
      </c>
      <c r="J35" s="240">
        <f t="shared" si="5"/>
        <v>45</v>
      </c>
      <c r="K35" s="297">
        <f t="shared" si="7"/>
        <v>100</v>
      </c>
      <c r="L35" s="296">
        <f t="shared" si="8"/>
        <v>100</v>
      </c>
      <c r="M35" s="272">
        <v>94.60227272727272</v>
      </c>
      <c r="N35" s="239"/>
      <c r="O35" s="240"/>
      <c r="P35" s="240"/>
      <c r="Q35" s="240"/>
      <c r="R35" s="240"/>
      <c r="S35" s="240"/>
      <c r="T35" s="240"/>
      <c r="U35" s="240"/>
      <c r="V35" s="241"/>
      <c r="W35" s="242"/>
      <c r="X35" s="243"/>
      <c r="Y35" s="243"/>
      <c r="Z35" s="243"/>
      <c r="AA35" s="243"/>
      <c r="AB35" s="243"/>
      <c r="AC35" s="243"/>
      <c r="AD35" s="243"/>
      <c r="AE35" s="244"/>
      <c r="AF35" s="245"/>
      <c r="AG35" s="243"/>
      <c r="AH35" s="243"/>
      <c r="AI35" s="243"/>
      <c r="AJ35" s="243"/>
      <c r="AK35" s="243"/>
      <c r="AL35" s="243"/>
      <c r="AM35" s="243"/>
      <c r="AN35" s="244"/>
    </row>
    <row r="36" spans="1:40" ht="20.100000000000001" customHeight="1" x14ac:dyDescent="0.3">
      <c r="A36" s="300" t="s">
        <v>346</v>
      </c>
      <c r="B36" s="301"/>
      <c r="C36" s="301"/>
      <c r="D36" s="302"/>
      <c r="E36" s="144">
        <v>16</v>
      </c>
      <c r="F36" s="144">
        <v>18</v>
      </c>
      <c r="G36" s="241">
        <f t="shared" si="6"/>
        <v>34</v>
      </c>
      <c r="H36" s="239">
        <v>16</v>
      </c>
      <c r="I36" s="240">
        <v>18</v>
      </c>
      <c r="J36" s="240">
        <f t="shared" si="5"/>
        <v>34</v>
      </c>
      <c r="K36" s="297">
        <f t="shared" si="7"/>
        <v>100</v>
      </c>
      <c r="L36" s="296">
        <f t="shared" si="8"/>
        <v>100</v>
      </c>
      <c r="M36" s="272">
        <v>92.10526315789474</v>
      </c>
      <c r="N36" s="239"/>
      <c r="O36" s="240"/>
      <c r="P36" s="240"/>
      <c r="Q36" s="240"/>
      <c r="R36" s="240"/>
      <c r="S36" s="240"/>
      <c r="T36" s="240"/>
      <c r="U36" s="240"/>
      <c r="V36" s="241"/>
      <c r="W36" s="242"/>
      <c r="X36" s="243"/>
      <c r="Y36" s="243"/>
      <c r="Z36" s="243"/>
      <c r="AA36" s="243"/>
      <c r="AB36" s="243"/>
      <c r="AC36" s="243"/>
      <c r="AD36" s="243"/>
      <c r="AE36" s="244"/>
      <c r="AF36" s="245"/>
      <c r="AG36" s="243"/>
      <c r="AH36" s="243"/>
      <c r="AI36" s="243"/>
      <c r="AJ36" s="243"/>
      <c r="AK36" s="243"/>
      <c r="AL36" s="243"/>
      <c r="AM36" s="243"/>
      <c r="AN36" s="244"/>
    </row>
    <row r="37" spans="1:40" ht="20.100000000000001" customHeight="1" thickBot="1" x14ac:dyDescent="0.3">
      <c r="A37" s="303" t="s">
        <v>347</v>
      </c>
      <c r="B37" s="304"/>
      <c r="C37" s="304"/>
      <c r="D37" s="305"/>
      <c r="E37" s="273">
        <f>E30</f>
        <v>22</v>
      </c>
      <c r="F37" s="273">
        <f>F30</f>
        <v>16</v>
      </c>
      <c r="G37" s="273">
        <f>G30</f>
        <v>38</v>
      </c>
      <c r="H37" s="274">
        <f>H30</f>
        <v>22</v>
      </c>
      <c r="I37" s="274">
        <f>I30</f>
        <v>16</v>
      </c>
      <c r="J37" s="275">
        <f t="shared" si="5"/>
        <v>38</v>
      </c>
      <c r="K37" s="297">
        <f t="shared" si="7"/>
        <v>100</v>
      </c>
      <c r="L37" s="296">
        <f t="shared" si="8"/>
        <v>100</v>
      </c>
      <c r="M37" s="275">
        <f>M30</f>
        <v>100</v>
      </c>
      <c r="N37" s="274"/>
      <c r="O37" s="275"/>
      <c r="P37" s="275"/>
      <c r="Q37" s="275"/>
      <c r="R37" s="275"/>
      <c r="S37" s="275"/>
      <c r="T37" s="275"/>
      <c r="U37" s="275"/>
      <c r="V37" s="276"/>
      <c r="W37" s="277"/>
      <c r="X37" s="278"/>
      <c r="Y37" s="278"/>
      <c r="Z37" s="278"/>
      <c r="AA37" s="278"/>
      <c r="AB37" s="278"/>
      <c r="AC37" s="278"/>
      <c r="AD37" s="278"/>
      <c r="AE37" s="279"/>
      <c r="AF37" s="280"/>
      <c r="AG37" s="278"/>
      <c r="AH37" s="278"/>
      <c r="AI37" s="278"/>
      <c r="AJ37" s="278"/>
      <c r="AK37" s="278"/>
      <c r="AL37" s="278"/>
      <c r="AM37" s="278"/>
      <c r="AN37" s="279"/>
    </row>
    <row r="38" spans="1:40" ht="20.100000000000001" customHeight="1" thickBot="1" x14ac:dyDescent="0.3">
      <c r="A38" s="306" t="s">
        <v>175</v>
      </c>
      <c r="B38" s="307"/>
      <c r="C38" s="307"/>
      <c r="D38" s="308"/>
      <c r="E38" s="281">
        <f>SUM(E31:E36)</f>
        <v>137</v>
      </c>
      <c r="F38" s="281">
        <f>SUM(F31:F36)</f>
        <v>123</v>
      </c>
      <c r="G38" s="281">
        <f>E38+F38</f>
        <v>260</v>
      </c>
      <c r="H38" s="282">
        <f>SUM(H31:H36)</f>
        <v>137</v>
      </c>
      <c r="I38" s="282">
        <f>SUM(I31:I36)</f>
        <v>123</v>
      </c>
      <c r="J38" s="283">
        <f t="shared" si="5"/>
        <v>260</v>
      </c>
      <c r="K38" s="283">
        <f>AVERAGE(K31:K36)</f>
        <v>100</v>
      </c>
      <c r="L38" s="284">
        <f>AVERAGE(L31:L36)</f>
        <v>100</v>
      </c>
      <c r="M38" s="284">
        <f>AVERAGE(M31:M36)</f>
        <v>96.526626451630207</v>
      </c>
      <c r="N38" s="285"/>
      <c r="O38" s="286"/>
      <c r="P38" s="286"/>
      <c r="Q38" s="285"/>
      <c r="R38" s="286"/>
      <c r="S38" s="286"/>
      <c r="T38" s="285"/>
      <c r="U38" s="286"/>
      <c r="V38" s="286"/>
      <c r="W38" s="285"/>
      <c r="X38" s="286"/>
      <c r="Y38" s="286"/>
      <c r="Z38" s="286"/>
      <c r="AA38" s="286"/>
      <c r="AB38" s="286"/>
      <c r="AC38" s="286"/>
      <c r="AD38" s="286"/>
      <c r="AE38" s="287"/>
      <c r="AF38" s="288"/>
      <c r="AG38" s="286"/>
      <c r="AH38" s="286"/>
      <c r="AI38" s="286"/>
      <c r="AJ38" s="286"/>
      <c r="AK38" s="286"/>
      <c r="AL38" s="286"/>
      <c r="AM38" s="286"/>
      <c r="AN38" s="287"/>
    </row>
    <row r="39" spans="1:40" ht="13.9" x14ac:dyDescent="0.25">
      <c r="A39" s="289" t="s">
        <v>98</v>
      </c>
      <c r="B39" s="290"/>
      <c r="C39" s="290"/>
      <c r="D39" s="290"/>
      <c r="E39" s="291"/>
      <c r="F39" s="291"/>
      <c r="G39" s="291"/>
      <c r="H39" s="291"/>
      <c r="I39" s="291"/>
      <c r="J39" s="291"/>
      <c r="K39" s="291"/>
      <c r="L39" s="291"/>
      <c r="M39" s="291"/>
      <c r="N39" s="291"/>
      <c r="O39" s="291"/>
      <c r="P39" s="291"/>
      <c r="Q39" s="291"/>
      <c r="R39" s="291"/>
      <c r="S39" s="291"/>
      <c r="T39" s="291"/>
      <c r="U39" s="291"/>
      <c r="V39" s="291"/>
      <c r="Y39" s="220" t="s">
        <v>348</v>
      </c>
    </row>
    <row r="40" spans="1:40" x14ac:dyDescent="0.3">
      <c r="A40" s="298" t="s">
        <v>349</v>
      </c>
      <c r="B40" s="298"/>
      <c r="C40" s="298"/>
      <c r="D40" s="298"/>
      <c r="E40" s="298"/>
      <c r="F40" s="298"/>
      <c r="G40" s="298"/>
      <c r="H40" s="298"/>
      <c r="I40" s="298"/>
      <c r="J40" s="298"/>
      <c r="K40" s="298"/>
      <c r="L40" s="298"/>
      <c r="M40" s="298"/>
      <c r="N40" s="298"/>
      <c r="O40" s="298"/>
      <c r="P40" s="298"/>
      <c r="Q40" s="298"/>
      <c r="R40" s="298"/>
      <c r="S40" s="298"/>
      <c r="T40" s="298"/>
      <c r="U40" s="298"/>
      <c r="V40" s="298"/>
    </row>
    <row r="41" spans="1:40" x14ac:dyDescent="0.3">
      <c r="A41" s="217" t="s">
        <v>350</v>
      </c>
      <c r="W41" s="292"/>
      <c r="X41" s="292"/>
      <c r="Y41" s="292"/>
      <c r="Z41" s="292"/>
      <c r="AA41" s="292"/>
      <c r="AC41" s="293"/>
      <c r="AD41" s="293"/>
      <c r="AE41" s="299" t="s">
        <v>351</v>
      </c>
      <c r="AF41" s="299"/>
      <c r="AG41" s="299"/>
      <c r="AH41" s="299"/>
      <c r="AI41" s="299"/>
      <c r="AJ41" s="299"/>
      <c r="AK41" s="299"/>
      <c r="AL41" s="219"/>
      <c r="AM41" s="220"/>
      <c r="AN41" s="220"/>
    </row>
    <row r="42" spans="1:40" ht="14.25" customHeight="1" x14ac:dyDescent="0.3">
      <c r="AC42" s="291"/>
      <c r="AD42" s="291"/>
      <c r="AE42" s="291"/>
      <c r="AF42" s="291"/>
      <c r="AG42" s="294" t="s">
        <v>103</v>
      </c>
      <c r="AH42" s="219"/>
      <c r="AI42" s="219"/>
      <c r="AJ42" s="219"/>
      <c r="AK42" s="219"/>
      <c r="AL42" s="219"/>
      <c r="AM42" s="219"/>
      <c r="AN42" s="219"/>
    </row>
    <row r="43" spans="1:40" ht="15" customHeight="1" x14ac:dyDescent="0.3">
      <c r="A43" s="217" t="s">
        <v>352</v>
      </c>
      <c r="B43" s="292"/>
      <c r="C43" s="292"/>
      <c r="D43" s="292"/>
      <c r="E43" s="292"/>
      <c r="F43" s="292"/>
      <c r="G43" s="292"/>
      <c r="H43" s="292"/>
      <c r="I43" s="292"/>
      <c r="J43" s="292"/>
      <c r="K43" s="292"/>
      <c r="L43" s="292"/>
      <c r="M43" s="292"/>
      <c r="N43" s="292"/>
      <c r="O43" s="292"/>
      <c r="P43" s="292"/>
      <c r="Q43" s="292"/>
      <c r="R43" s="292"/>
      <c r="S43" s="292"/>
      <c r="T43" s="292"/>
      <c r="U43" s="292"/>
      <c r="V43" s="292"/>
      <c r="AD43" s="220"/>
      <c r="AF43" s="49"/>
      <c r="AH43" s="49"/>
      <c r="AI43" s="49"/>
      <c r="AJ43" s="295"/>
    </row>
    <row r="44" spans="1:40" x14ac:dyDescent="0.3">
      <c r="A44" s="292"/>
      <c r="B44" s="292"/>
      <c r="C44" s="292"/>
      <c r="D44" s="292"/>
      <c r="E44" s="292"/>
      <c r="F44" s="292"/>
      <c r="G44" s="292"/>
      <c r="H44" s="292"/>
      <c r="I44" s="292"/>
      <c r="J44" s="292"/>
      <c r="K44" s="292"/>
      <c r="L44" s="292"/>
      <c r="M44" s="292"/>
      <c r="N44" s="292"/>
      <c r="O44" s="292"/>
      <c r="P44" s="292"/>
      <c r="Q44" s="292"/>
      <c r="R44" s="292"/>
      <c r="S44" s="292"/>
      <c r="T44" s="292"/>
      <c r="U44" s="292"/>
      <c r="V44" s="292"/>
    </row>
    <row r="49" spans="15:15" x14ac:dyDescent="0.3">
      <c r="O49" s="217" t="s">
        <v>353</v>
      </c>
    </row>
  </sheetData>
  <mergeCells count="62">
    <mergeCell ref="AJ7:AN7"/>
    <mergeCell ref="B1:AN1"/>
    <mergeCell ref="A2:AN2"/>
    <mergeCell ref="A3:AN3"/>
    <mergeCell ref="D5:F5"/>
    <mergeCell ref="G5:H5"/>
    <mergeCell ref="I5:J5"/>
    <mergeCell ref="L5:M5"/>
    <mergeCell ref="N5:U5"/>
    <mergeCell ref="W5:X5"/>
    <mergeCell ref="A7:B7"/>
    <mergeCell ref="C7:P7"/>
    <mergeCell ref="U7:X7"/>
    <mergeCell ref="Y7:AC7"/>
    <mergeCell ref="AE7:AI7"/>
    <mergeCell ref="A9:A11"/>
    <mergeCell ref="B9:B11"/>
    <mergeCell ref="C9:D11"/>
    <mergeCell ref="E9:G10"/>
    <mergeCell ref="H9:M9"/>
    <mergeCell ref="W9:AE9"/>
    <mergeCell ref="AF9:AN9"/>
    <mergeCell ref="H10:J10"/>
    <mergeCell ref="K10:M10"/>
    <mergeCell ref="N10:P10"/>
    <mergeCell ref="Q10:S10"/>
    <mergeCell ref="T10:V10"/>
    <mergeCell ref="W10:Y10"/>
    <mergeCell ref="Z10:AB10"/>
    <mergeCell ref="AC10:AE10"/>
    <mergeCell ref="N9:V9"/>
    <mergeCell ref="C19:D19"/>
    <mergeCell ref="AF10:AH10"/>
    <mergeCell ref="AI10:AK10"/>
    <mergeCell ref="AL10:AN10"/>
    <mergeCell ref="C12:D12"/>
    <mergeCell ref="C13:D13"/>
    <mergeCell ref="C14:D14"/>
    <mergeCell ref="C15:D15"/>
    <mergeCell ref="C16:D16"/>
    <mergeCell ref="C17:D17"/>
    <mergeCell ref="C18:D18"/>
    <mergeCell ref="A32:D32"/>
    <mergeCell ref="C20:D20"/>
    <mergeCell ref="C21:D21"/>
    <mergeCell ref="C22:D22"/>
    <mergeCell ref="C23:D23"/>
    <mergeCell ref="C24:D24"/>
    <mergeCell ref="C25:D25"/>
    <mergeCell ref="C26:D26"/>
    <mergeCell ref="C27:D27"/>
    <mergeCell ref="C28:D28"/>
    <mergeCell ref="A30:D30"/>
    <mergeCell ref="A31:D31"/>
    <mergeCell ref="A40:V40"/>
    <mergeCell ref="AE41:AK41"/>
    <mergeCell ref="A33:D33"/>
    <mergeCell ref="A34:D34"/>
    <mergeCell ref="A35:D35"/>
    <mergeCell ref="A36:D36"/>
    <mergeCell ref="A37:D37"/>
    <mergeCell ref="A38:D38"/>
  </mergeCells>
  <pageMargins left="0.45" right="0.16" top="0.23" bottom="0.19" header="0.17" footer="0.17"/>
  <pageSetup paperSize="5" scale="65" orientation="landscape" horizontalDpi="4294967293" verticalDpi="300" r:id="rId1"/>
  <colBreaks count="1" manualBreakCount="1">
    <brk id="4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view="pageBreakPreview" topLeftCell="A13" zoomScale="70" zoomScaleNormal="100" zoomScaleSheetLayoutView="70" workbookViewId="0">
      <selection activeCell="AG11" sqref="AG11"/>
    </sheetView>
  </sheetViews>
  <sheetFormatPr defaultRowHeight="15" x14ac:dyDescent="0.25"/>
  <cols>
    <col min="1" max="5" width="4.7109375" customWidth="1"/>
    <col min="6" max="7" width="8.7109375" customWidth="1"/>
    <col min="8" max="9" width="4.42578125" style="167" customWidth="1"/>
    <col min="10" max="10" width="4.28515625" style="166" customWidth="1"/>
    <col min="11" max="12" width="6.28515625" customWidth="1"/>
    <col min="13" max="13" width="4" customWidth="1"/>
    <col min="14" max="14" width="3.140625" customWidth="1"/>
    <col min="15" max="15" width="6.28515625" customWidth="1"/>
    <col min="16" max="16" width="2.28515625" customWidth="1"/>
    <col min="17" max="17" width="1.28515625" customWidth="1"/>
    <col min="18" max="22" width="6.28515625" customWidth="1"/>
    <col min="23" max="23" width="5.140625" customWidth="1"/>
    <col min="24" max="24" width="6.28515625" customWidth="1"/>
    <col min="25" max="25" width="5.85546875" customWidth="1"/>
    <col min="26" max="26" width="7.42578125" customWidth="1"/>
    <col min="27" max="27" width="6.5703125" customWidth="1"/>
    <col min="28" max="28" width="9.7109375" style="168" customWidth="1"/>
    <col min="29" max="29" width="7.7109375" style="168" customWidth="1"/>
    <col min="30" max="30" width="8.5703125" style="168" customWidth="1"/>
    <col min="257" max="261" width="4.7109375" customWidth="1"/>
    <col min="262" max="263" width="8.7109375" customWidth="1"/>
    <col min="264" max="265" width="4.42578125" customWidth="1"/>
    <col min="266" max="266" width="4.28515625" customWidth="1"/>
    <col min="267" max="268" width="6.28515625" customWidth="1"/>
    <col min="269" max="269" width="4" customWidth="1"/>
    <col min="270" max="270" width="3.140625" customWidth="1"/>
    <col min="271" max="271" width="6.28515625" customWidth="1"/>
    <col min="272" max="272" width="2.28515625" customWidth="1"/>
    <col min="273" max="273" width="1.28515625" customWidth="1"/>
    <col min="274" max="278" width="6.28515625" customWidth="1"/>
    <col min="279" max="279" width="5.140625" customWidth="1"/>
    <col min="280" max="280" width="6.28515625" customWidth="1"/>
    <col min="281" max="281" width="5.85546875" customWidth="1"/>
    <col min="282" max="282" width="7.42578125" customWidth="1"/>
    <col min="283" max="283" width="6.5703125" customWidth="1"/>
    <col min="284" max="284" width="9.7109375" customWidth="1"/>
    <col min="285" max="285" width="7.7109375" customWidth="1"/>
    <col min="286" max="286" width="8.5703125" customWidth="1"/>
    <col min="513" max="517" width="4.7109375" customWidth="1"/>
    <col min="518" max="519" width="8.7109375" customWidth="1"/>
    <col min="520" max="521" width="4.42578125" customWidth="1"/>
    <col min="522" max="522" width="4.28515625" customWidth="1"/>
    <col min="523" max="524" width="6.28515625" customWidth="1"/>
    <col min="525" max="525" width="4" customWidth="1"/>
    <col min="526" max="526" width="3.140625" customWidth="1"/>
    <col min="527" max="527" width="6.28515625" customWidth="1"/>
    <col min="528" max="528" width="2.28515625" customWidth="1"/>
    <col min="529" max="529" width="1.28515625" customWidth="1"/>
    <col min="530" max="534" width="6.28515625" customWidth="1"/>
    <col min="535" max="535" width="5.140625" customWidth="1"/>
    <col min="536" max="536" width="6.28515625" customWidth="1"/>
    <col min="537" max="537" width="5.85546875" customWidth="1"/>
    <col min="538" max="538" width="7.42578125" customWidth="1"/>
    <col min="539" max="539" width="6.5703125" customWidth="1"/>
    <col min="540" max="540" width="9.7109375" customWidth="1"/>
    <col min="541" max="541" width="7.7109375" customWidth="1"/>
    <col min="542" max="542" width="8.5703125" customWidth="1"/>
    <col min="769" max="773" width="4.7109375" customWidth="1"/>
    <col min="774" max="775" width="8.7109375" customWidth="1"/>
    <col min="776" max="777" width="4.42578125" customWidth="1"/>
    <col min="778" max="778" width="4.28515625" customWidth="1"/>
    <col min="779" max="780" width="6.28515625" customWidth="1"/>
    <col min="781" max="781" width="4" customWidth="1"/>
    <col min="782" max="782" width="3.140625" customWidth="1"/>
    <col min="783" max="783" width="6.28515625" customWidth="1"/>
    <col min="784" max="784" width="2.28515625" customWidth="1"/>
    <col min="785" max="785" width="1.28515625" customWidth="1"/>
    <col min="786" max="790" width="6.28515625" customWidth="1"/>
    <col min="791" max="791" width="5.140625" customWidth="1"/>
    <col min="792" max="792" width="6.28515625" customWidth="1"/>
    <col min="793" max="793" width="5.85546875" customWidth="1"/>
    <col min="794" max="794" width="7.42578125" customWidth="1"/>
    <col min="795" max="795" width="6.5703125" customWidth="1"/>
    <col min="796" max="796" width="9.7109375" customWidth="1"/>
    <col min="797" max="797" width="7.7109375" customWidth="1"/>
    <col min="798" max="798" width="8.5703125" customWidth="1"/>
    <col min="1025" max="1029" width="4.7109375" customWidth="1"/>
    <col min="1030" max="1031" width="8.7109375" customWidth="1"/>
    <col min="1032" max="1033" width="4.42578125" customWidth="1"/>
    <col min="1034" max="1034" width="4.28515625" customWidth="1"/>
    <col min="1035" max="1036" width="6.28515625" customWidth="1"/>
    <col min="1037" max="1037" width="4" customWidth="1"/>
    <col min="1038" max="1038" width="3.140625" customWidth="1"/>
    <col min="1039" max="1039" width="6.28515625" customWidth="1"/>
    <col min="1040" max="1040" width="2.28515625" customWidth="1"/>
    <col min="1041" max="1041" width="1.28515625" customWidth="1"/>
    <col min="1042" max="1046" width="6.28515625" customWidth="1"/>
    <col min="1047" max="1047" width="5.140625" customWidth="1"/>
    <col min="1048" max="1048" width="6.28515625" customWidth="1"/>
    <col min="1049" max="1049" width="5.85546875" customWidth="1"/>
    <col min="1050" max="1050" width="7.42578125" customWidth="1"/>
    <col min="1051" max="1051" width="6.5703125" customWidth="1"/>
    <col min="1052" max="1052" width="9.7109375" customWidth="1"/>
    <col min="1053" max="1053" width="7.7109375" customWidth="1"/>
    <col min="1054" max="1054" width="8.5703125" customWidth="1"/>
    <col min="1281" max="1285" width="4.7109375" customWidth="1"/>
    <col min="1286" max="1287" width="8.7109375" customWidth="1"/>
    <col min="1288" max="1289" width="4.42578125" customWidth="1"/>
    <col min="1290" max="1290" width="4.28515625" customWidth="1"/>
    <col min="1291" max="1292" width="6.28515625" customWidth="1"/>
    <col min="1293" max="1293" width="4" customWidth="1"/>
    <col min="1294" max="1294" width="3.140625" customWidth="1"/>
    <col min="1295" max="1295" width="6.28515625" customWidth="1"/>
    <col min="1296" max="1296" width="2.28515625" customWidth="1"/>
    <col min="1297" max="1297" width="1.28515625" customWidth="1"/>
    <col min="1298" max="1302" width="6.28515625" customWidth="1"/>
    <col min="1303" max="1303" width="5.140625" customWidth="1"/>
    <col min="1304" max="1304" width="6.28515625" customWidth="1"/>
    <col min="1305" max="1305" width="5.85546875" customWidth="1"/>
    <col min="1306" max="1306" width="7.42578125" customWidth="1"/>
    <col min="1307" max="1307" width="6.5703125" customWidth="1"/>
    <col min="1308" max="1308" width="9.7109375" customWidth="1"/>
    <col min="1309" max="1309" width="7.7109375" customWidth="1"/>
    <col min="1310" max="1310" width="8.5703125" customWidth="1"/>
    <col min="1537" max="1541" width="4.7109375" customWidth="1"/>
    <col min="1542" max="1543" width="8.7109375" customWidth="1"/>
    <col min="1544" max="1545" width="4.42578125" customWidth="1"/>
    <col min="1546" max="1546" width="4.28515625" customWidth="1"/>
    <col min="1547" max="1548" width="6.28515625" customWidth="1"/>
    <col min="1549" max="1549" width="4" customWidth="1"/>
    <col min="1550" max="1550" width="3.140625" customWidth="1"/>
    <col min="1551" max="1551" width="6.28515625" customWidth="1"/>
    <col min="1552" max="1552" width="2.28515625" customWidth="1"/>
    <col min="1553" max="1553" width="1.28515625" customWidth="1"/>
    <col min="1554" max="1558" width="6.28515625" customWidth="1"/>
    <col min="1559" max="1559" width="5.140625" customWidth="1"/>
    <col min="1560" max="1560" width="6.28515625" customWidth="1"/>
    <col min="1561" max="1561" width="5.85546875" customWidth="1"/>
    <col min="1562" max="1562" width="7.42578125" customWidth="1"/>
    <col min="1563" max="1563" width="6.5703125" customWidth="1"/>
    <col min="1564" max="1564" width="9.7109375" customWidth="1"/>
    <col min="1565" max="1565" width="7.7109375" customWidth="1"/>
    <col min="1566" max="1566" width="8.5703125" customWidth="1"/>
    <col min="1793" max="1797" width="4.7109375" customWidth="1"/>
    <col min="1798" max="1799" width="8.7109375" customWidth="1"/>
    <col min="1800" max="1801" width="4.42578125" customWidth="1"/>
    <col min="1802" max="1802" width="4.28515625" customWidth="1"/>
    <col min="1803" max="1804" width="6.28515625" customWidth="1"/>
    <col min="1805" max="1805" width="4" customWidth="1"/>
    <col min="1806" max="1806" width="3.140625" customWidth="1"/>
    <col min="1807" max="1807" width="6.28515625" customWidth="1"/>
    <col min="1808" max="1808" width="2.28515625" customWidth="1"/>
    <col min="1809" max="1809" width="1.28515625" customWidth="1"/>
    <col min="1810" max="1814" width="6.28515625" customWidth="1"/>
    <col min="1815" max="1815" width="5.140625" customWidth="1"/>
    <col min="1816" max="1816" width="6.28515625" customWidth="1"/>
    <col min="1817" max="1817" width="5.85546875" customWidth="1"/>
    <col min="1818" max="1818" width="7.42578125" customWidth="1"/>
    <col min="1819" max="1819" width="6.5703125" customWidth="1"/>
    <col min="1820" max="1820" width="9.7109375" customWidth="1"/>
    <col min="1821" max="1821" width="7.7109375" customWidth="1"/>
    <col min="1822" max="1822" width="8.5703125" customWidth="1"/>
    <col min="2049" max="2053" width="4.7109375" customWidth="1"/>
    <col min="2054" max="2055" width="8.7109375" customWidth="1"/>
    <col min="2056" max="2057" width="4.42578125" customWidth="1"/>
    <col min="2058" max="2058" width="4.28515625" customWidth="1"/>
    <col min="2059" max="2060" width="6.28515625" customWidth="1"/>
    <col min="2061" max="2061" width="4" customWidth="1"/>
    <col min="2062" max="2062" width="3.140625" customWidth="1"/>
    <col min="2063" max="2063" width="6.28515625" customWidth="1"/>
    <col min="2064" max="2064" width="2.28515625" customWidth="1"/>
    <col min="2065" max="2065" width="1.28515625" customWidth="1"/>
    <col min="2066" max="2070" width="6.28515625" customWidth="1"/>
    <col min="2071" max="2071" width="5.140625" customWidth="1"/>
    <col min="2072" max="2072" width="6.28515625" customWidth="1"/>
    <col min="2073" max="2073" width="5.85546875" customWidth="1"/>
    <col min="2074" max="2074" width="7.42578125" customWidth="1"/>
    <col min="2075" max="2075" width="6.5703125" customWidth="1"/>
    <col min="2076" max="2076" width="9.7109375" customWidth="1"/>
    <col min="2077" max="2077" width="7.7109375" customWidth="1"/>
    <col min="2078" max="2078" width="8.5703125" customWidth="1"/>
    <col min="2305" max="2309" width="4.7109375" customWidth="1"/>
    <col min="2310" max="2311" width="8.7109375" customWidth="1"/>
    <col min="2312" max="2313" width="4.42578125" customWidth="1"/>
    <col min="2314" max="2314" width="4.28515625" customWidth="1"/>
    <col min="2315" max="2316" width="6.28515625" customWidth="1"/>
    <col min="2317" max="2317" width="4" customWidth="1"/>
    <col min="2318" max="2318" width="3.140625" customWidth="1"/>
    <col min="2319" max="2319" width="6.28515625" customWidth="1"/>
    <col min="2320" max="2320" width="2.28515625" customWidth="1"/>
    <col min="2321" max="2321" width="1.28515625" customWidth="1"/>
    <col min="2322" max="2326" width="6.28515625" customWidth="1"/>
    <col min="2327" max="2327" width="5.140625" customWidth="1"/>
    <col min="2328" max="2328" width="6.28515625" customWidth="1"/>
    <col min="2329" max="2329" width="5.85546875" customWidth="1"/>
    <col min="2330" max="2330" width="7.42578125" customWidth="1"/>
    <col min="2331" max="2331" width="6.5703125" customWidth="1"/>
    <col min="2332" max="2332" width="9.7109375" customWidth="1"/>
    <col min="2333" max="2333" width="7.7109375" customWidth="1"/>
    <col min="2334" max="2334" width="8.5703125" customWidth="1"/>
    <col min="2561" max="2565" width="4.7109375" customWidth="1"/>
    <col min="2566" max="2567" width="8.7109375" customWidth="1"/>
    <col min="2568" max="2569" width="4.42578125" customWidth="1"/>
    <col min="2570" max="2570" width="4.28515625" customWidth="1"/>
    <col min="2571" max="2572" width="6.28515625" customWidth="1"/>
    <col min="2573" max="2573" width="4" customWidth="1"/>
    <col min="2574" max="2574" width="3.140625" customWidth="1"/>
    <col min="2575" max="2575" width="6.28515625" customWidth="1"/>
    <col min="2576" max="2576" width="2.28515625" customWidth="1"/>
    <col min="2577" max="2577" width="1.28515625" customWidth="1"/>
    <col min="2578" max="2582" width="6.28515625" customWidth="1"/>
    <col min="2583" max="2583" width="5.140625" customWidth="1"/>
    <col min="2584" max="2584" width="6.28515625" customWidth="1"/>
    <col min="2585" max="2585" width="5.85546875" customWidth="1"/>
    <col min="2586" max="2586" width="7.42578125" customWidth="1"/>
    <col min="2587" max="2587" width="6.5703125" customWidth="1"/>
    <col min="2588" max="2588" width="9.7109375" customWidth="1"/>
    <col min="2589" max="2589" width="7.7109375" customWidth="1"/>
    <col min="2590" max="2590" width="8.5703125" customWidth="1"/>
    <col min="2817" max="2821" width="4.7109375" customWidth="1"/>
    <col min="2822" max="2823" width="8.7109375" customWidth="1"/>
    <col min="2824" max="2825" width="4.42578125" customWidth="1"/>
    <col min="2826" max="2826" width="4.28515625" customWidth="1"/>
    <col min="2827" max="2828" width="6.28515625" customWidth="1"/>
    <col min="2829" max="2829" width="4" customWidth="1"/>
    <col min="2830" max="2830" width="3.140625" customWidth="1"/>
    <col min="2831" max="2831" width="6.28515625" customWidth="1"/>
    <col min="2832" max="2832" width="2.28515625" customWidth="1"/>
    <col min="2833" max="2833" width="1.28515625" customWidth="1"/>
    <col min="2834" max="2838" width="6.28515625" customWidth="1"/>
    <col min="2839" max="2839" width="5.140625" customWidth="1"/>
    <col min="2840" max="2840" width="6.28515625" customWidth="1"/>
    <col min="2841" max="2841" width="5.85546875" customWidth="1"/>
    <col min="2842" max="2842" width="7.42578125" customWidth="1"/>
    <col min="2843" max="2843" width="6.5703125" customWidth="1"/>
    <col min="2844" max="2844" width="9.7109375" customWidth="1"/>
    <col min="2845" max="2845" width="7.7109375" customWidth="1"/>
    <col min="2846" max="2846" width="8.5703125" customWidth="1"/>
    <col min="3073" max="3077" width="4.7109375" customWidth="1"/>
    <col min="3078" max="3079" width="8.7109375" customWidth="1"/>
    <col min="3080" max="3081" width="4.42578125" customWidth="1"/>
    <col min="3082" max="3082" width="4.28515625" customWidth="1"/>
    <col min="3083" max="3084" width="6.28515625" customWidth="1"/>
    <col min="3085" max="3085" width="4" customWidth="1"/>
    <col min="3086" max="3086" width="3.140625" customWidth="1"/>
    <col min="3087" max="3087" width="6.28515625" customWidth="1"/>
    <col min="3088" max="3088" width="2.28515625" customWidth="1"/>
    <col min="3089" max="3089" width="1.28515625" customWidth="1"/>
    <col min="3090" max="3094" width="6.28515625" customWidth="1"/>
    <col min="3095" max="3095" width="5.140625" customWidth="1"/>
    <col min="3096" max="3096" width="6.28515625" customWidth="1"/>
    <col min="3097" max="3097" width="5.85546875" customWidth="1"/>
    <col min="3098" max="3098" width="7.42578125" customWidth="1"/>
    <col min="3099" max="3099" width="6.5703125" customWidth="1"/>
    <col min="3100" max="3100" width="9.7109375" customWidth="1"/>
    <col min="3101" max="3101" width="7.7109375" customWidth="1"/>
    <col min="3102" max="3102" width="8.5703125" customWidth="1"/>
    <col min="3329" max="3333" width="4.7109375" customWidth="1"/>
    <col min="3334" max="3335" width="8.7109375" customWidth="1"/>
    <col min="3336" max="3337" width="4.42578125" customWidth="1"/>
    <col min="3338" max="3338" width="4.28515625" customWidth="1"/>
    <col min="3339" max="3340" width="6.28515625" customWidth="1"/>
    <col min="3341" max="3341" width="4" customWidth="1"/>
    <col min="3342" max="3342" width="3.140625" customWidth="1"/>
    <col min="3343" max="3343" width="6.28515625" customWidth="1"/>
    <col min="3344" max="3344" width="2.28515625" customWidth="1"/>
    <col min="3345" max="3345" width="1.28515625" customWidth="1"/>
    <col min="3346" max="3350" width="6.28515625" customWidth="1"/>
    <col min="3351" max="3351" width="5.140625" customWidth="1"/>
    <col min="3352" max="3352" width="6.28515625" customWidth="1"/>
    <col min="3353" max="3353" width="5.85546875" customWidth="1"/>
    <col min="3354" max="3354" width="7.42578125" customWidth="1"/>
    <col min="3355" max="3355" width="6.5703125" customWidth="1"/>
    <col min="3356" max="3356" width="9.7109375" customWidth="1"/>
    <col min="3357" max="3357" width="7.7109375" customWidth="1"/>
    <col min="3358" max="3358" width="8.5703125" customWidth="1"/>
    <col min="3585" max="3589" width="4.7109375" customWidth="1"/>
    <col min="3590" max="3591" width="8.7109375" customWidth="1"/>
    <col min="3592" max="3593" width="4.42578125" customWidth="1"/>
    <col min="3594" max="3594" width="4.28515625" customWidth="1"/>
    <col min="3595" max="3596" width="6.28515625" customWidth="1"/>
    <col min="3597" max="3597" width="4" customWidth="1"/>
    <col min="3598" max="3598" width="3.140625" customWidth="1"/>
    <col min="3599" max="3599" width="6.28515625" customWidth="1"/>
    <col min="3600" max="3600" width="2.28515625" customWidth="1"/>
    <col min="3601" max="3601" width="1.28515625" customWidth="1"/>
    <col min="3602" max="3606" width="6.28515625" customWidth="1"/>
    <col min="3607" max="3607" width="5.140625" customWidth="1"/>
    <col min="3608" max="3608" width="6.28515625" customWidth="1"/>
    <col min="3609" max="3609" width="5.85546875" customWidth="1"/>
    <col min="3610" max="3610" width="7.42578125" customWidth="1"/>
    <col min="3611" max="3611" width="6.5703125" customWidth="1"/>
    <col min="3612" max="3612" width="9.7109375" customWidth="1"/>
    <col min="3613" max="3613" width="7.7109375" customWidth="1"/>
    <col min="3614" max="3614" width="8.5703125" customWidth="1"/>
    <col min="3841" max="3845" width="4.7109375" customWidth="1"/>
    <col min="3846" max="3847" width="8.7109375" customWidth="1"/>
    <col min="3848" max="3849" width="4.42578125" customWidth="1"/>
    <col min="3850" max="3850" width="4.28515625" customWidth="1"/>
    <col min="3851" max="3852" width="6.28515625" customWidth="1"/>
    <col min="3853" max="3853" width="4" customWidth="1"/>
    <col min="3854" max="3854" width="3.140625" customWidth="1"/>
    <col min="3855" max="3855" width="6.28515625" customWidth="1"/>
    <col min="3856" max="3856" width="2.28515625" customWidth="1"/>
    <col min="3857" max="3857" width="1.28515625" customWidth="1"/>
    <col min="3858" max="3862" width="6.28515625" customWidth="1"/>
    <col min="3863" max="3863" width="5.140625" customWidth="1"/>
    <col min="3864" max="3864" width="6.28515625" customWidth="1"/>
    <col min="3865" max="3865" width="5.85546875" customWidth="1"/>
    <col min="3866" max="3866" width="7.42578125" customWidth="1"/>
    <col min="3867" max="3867" width="6.5703125" customWidth="1"/>
    <col min="3868" max="3868" width="9.7109375" customWidth="1"/>
    <col min="3869" max="3869" width="7.7109375" customWidth="1"/>
    <col min="3870" max="3870" width="8.5703125" customWidth="1"/>
    <col min="4097" max="4101" width="4.7109375" customWidth="1"/>
    <col min="4102" max="4103" width="8.7109375" customWidth="1"/>
    <col min="4104" max="4105" width="4.42578125" customWidth="1"/>
    <col min="4106" max="4106" width="4.28515625" customWidth="1"/>
    <col min="4107" max="4108" width="6.28515625" customWidth="1"/>
    <col min="4109" max="4109" width="4" customWidth="1"/>
    <col min="4110" max="4110" width="3.140625" customWidth="1"/>
    <col min="4111" max="4111" width="6.28515625" customWidth="1"/>
    <col min="4112" max="4112" width="2.28515625" customWidth="1"/>
    <col min="4113" max="4113" width="1.28515625" customWidth="1"/>
    <col min="4114" max="4118" width="6.28515625" customWidth="1"/>
    <col min="4119" max="4119" width="5.140625" customWidth="1"/>
    <col min="4120" max="4120" width="6.28515625" customWidth="1"/>
    <col min="4121" max="4121" width="5.85546875" customWidth="1"/>
    <col min="4122" max="4122" width="7.42578125" customWidth="1"/>
    <col min="4123" max="4123" width="6.5703125" customWidth="1"/>
    <col min="4124" max="4124" width="9.7109375" customWidth="1"/>
    <col min="4125" max="4125" width="7.7109375" customWidth="1"/>
    <col min="4126" max="4126" width="8.5703125" customWidth="1"/>
    <col min="4353" max="4357" width="4.7109375" customWidth="1"/>
    <col min="4358" max="4359" width="8.7109375" customWidth="1"/>
    <col min="4360" max="4361" width="4.42578125" customWidth="1"/>
    <col min="4362" max="4362" width="4.28515625" customWidth="1"/>
    <col min="4363" max="4364" width="6.28515625" customWidth="1"/>
    <col min="4365" max="4365" width="4" customWidth="1"/>
    <col min="4366" max="4366" width="3.140625" customWidth="1"/>
    <col min="4367" max="4367" width="6.28515625" customWidth="1"/>
    <col min="4368" max="4368" width="2.28515625" customWidth="1"/>
    <col min="4369" max="4369" width="1.28515625" customWidth="1"/>
    <col min="4370" max="4374" width="6.28515625" customWidth="1"/>
    <col min="4375" max="4375" width="5.140625" customWidth="1"/>
    <col min="4376" max="4376" width="6.28515625" customWidth="1"/>
    <col min="4377" max="4377" width="5.85546875" customWidth="1"/>
    <col min="4378" max="4378" width="7.42578125" customWidth="1"/>
    <col min="4379" max="4379" width="6.5703125" customWidth="1"/>
    <col min="4380" max="4380" width="9.7109375" customWidth="1"/>
    <col min="4381" max="4381" width="7.7109375" customWidth="1"/>
    <col min="4382" max="4382" width="8.5703125" customWidth="1"/>
    <col min="4609" max="4613" width="4.7109375" customWidth="1"/>
    <col min="4614" max="4615" width="8.7109375" customWidth="1"/>
    <col min="4616" max="4617" width="4.42578125" customWidth="1"/>
    <col min="4618" max="4618" width="4.28515625" customWidth="1"/>
    <col min="4619" max="4620" width="6.28515625" customWidth="1"/>
    <col min="4621" max="4621" width="4" customWidth="1"/>
    <col min="4622" max="4622" width="3.140625" customWidth="1"/>
    <col min="4623" max="4623" width="6.28515625" customWidth="1"/>
    <col min="4624" max="4624" width="2.28515625" customWidth="1"/>
    <col min="4625" max="4625" width="1.28515625" customWidth="1"/>
    <col min="4626" max="4630" width="6.28515625" customWidth="1"/>
    <col min="4631" max="4631" width="5.140625" customWidth="1"/>
    <col min="4632" max="4632" width="6.28515625" customWidth="1"/>
    <col min="4633" max="4633" width="5.85546875" customWidth="1"/>
    <col min="4634" max="4634" width="7.42578125" customWidth="1"/>
    <col min="4635" max="4635" width="6.5703125" customWidth="1"/>
    <col min="4636" max="4636" width="9.7109375" customWidth="1"/>
    <col min="4637" max="4637" width="7.7109375" customWidth="1"/>
    <col min="4638" max="4638" width="8.5703125" customWidth="1"/>
    <col min="4865" max="4869" width="4.7109375" customWidth="1"/>
    <col min="4870" max="4871" width="8.7109375" customWidth="1"/>
    <col min="4872" max="4873" width="4.42578125" customWidth="1"/>
    <col min="4874" max="4874" width="4.28515625" customWidth="1"/>
    <col min="4875" max="4876" width="6.28515625" customWidth="1"/>
    <col min="4877" max="4877" width="4" customWidth="1"/>
    <col min="4878" max="4878" width="3.140625" customWidth="1"/>
    <col min="4879" max="4879" width="6.28515625" customWidth="1"/>
    <col min="4880" max="4880" width="2.28515625" customWidth="1"/>
    <col min="4881" max="4881" width="1.28515625" customWidth="1"/>
    <col min="4882" max="4886" width="6.28515625" customWidth="1"/>
    <col min="4887" max="4887" width="5.140625" customWidth="1"/>
    <col min="4888" max="4888" width="6.28515625" customWidth="1"/>
    <col min="4889" max="4889" width="5.85546875" customWidth="1"/>
    <col min="4890" max="4890" width="7.42578125" customWidth="1"/>
    <col min="4891" max="4891" width="6.5703125" customWidth="1"/>
    <col min="4892" max="4892" width="9.7109375" customWidth="1"/>
    <col min="4893" max="4893" width="7.7109375" customWidth="1"/>
    <col min="4894" max="4894" width="8.5703125" customWidth="1"/>
    <col min="5121" max="5125" width="4.7109375" customWidth="1"/>
    <col min="5126" max="5127" width="8.7109375" customWidth="1"/>
    <col min="5128" max="5129" width="4.42578125" customWidth="1"/>
    <col min="5130" max="5130" width="4.28515625" customWidth="1"/>
    <col min="5131" max="5132" width="6.28515625" customWidth="1"/>
    <col min="5133" max="5133" width="4" customWidth="1"/>
    <col min="5134" max="5134" width="3.140625" customWidth="1"/>
    <col min="5135" max="5135" width="6.28515625" customWidth="1"/>
    <col min="5136" max="5136" width="2.28515625" customWidth="1"/>
    <col min="5137" max="5137" width="1.28515625" customWidth="1"/>
    <col min="5138" max="5142" width="6.28515625" customWidth="1"/>
    <col min="5143" max="5143" width="5.140625" customWidth="1"/>
    <col min="5144" max="5144" width="6.28515625" customWidth="1"/>
    <col min="5145" max="5145" width="5.85546875" customWidth="1"/>
    <col min="5146" max="5146" width="7.42578125" customWidth="1"/>
    <col min="5147" max="5147" width="6.5703125" customWidth="1"/>
    <col min="5148" max="5148" width="9.7109375" customWidth="1"/>
    <col min="5149" max="5149" width="7.7109375" customWidth="1"/>
    <col min="5150" max="5150" width="8.5703125" customWidth="1"/>
    <col min="5377" max="5381" width="4.7109375" customWidth="1"/>
    <col min="5382" max="5383" width="8.7109375" customWidth="1"/>
    <col min="5384" max="5385" width="4.42578125" customWidth="1"/>
    <col min="5386" max="5386" width="4.28515625" customWidth="1"/>
    <col min="5387" max="5388" width="6.28515625" customWidth="1"/>
    <col min="5389" max="5389" width="4" customWidth="1"/>
    <col min="5390" max="5390" width="3.140625" customWidth="1"/>
    <col min="5391" max="5391" width="6.28515625" customWidth="1"/>
    <col min="5392" max="5392" width="2.28515625" customWidth="1"/>
    <col min="5393" max="5393" width="1.28515625" customWidth="1"/>
    <col min="5394" max="5398" width="6.28515625" customWidth="1"/>
    <col min="5399" max="5399" width="5.140625" customWidth="1"/>
    <col min="5400" max="5400" width="6.28515625" customWidth="1"/>
    <col min="5401" max="5401" width="5.85546875" customWidth="1"/>
    <col min="5402" max="5402" width="7.42578125" customWidth="1"/>
    <col min="5403" max="5403" width="6.5703125" customWidth="1"/>
    <col min="5404" max="5404" width="9.7109375" customWidth="1"/>
    <col min="5405" max="5405" width="7.7109375" customWidth="1"/>
    <col min="5406" max="5406" width="8.5703125" customWidth="1"/>
    <col min="5633" max="5637" width="4.7109375" customWidth="1"/>
    <col min="5638" max="5639" width="8.7109375" customWidth="1"/>
    <col min="5640" max="5641" width="4.42578125" customWidth="1"/>
    <col min="5642" max="5642" width="4.28515625" customWidth="1"/>
    <col min="5643" max="5644" width="6.28515625" customWidth="1"/>
    <col min="5645" max="5645" width="4" customWidth="1"/>
    <col min="5646" max="5646" width="3.140625" customWidth="1"/>
    <col min="5647" max="5647" width="6.28515625" customWidth="1"/>
    <col min="5648" max="5648" width="2.28515625" customWidth="1"/>
    <col min="5649" max="5649" width="1.28515625" customWidth="1"/>
    <col min="5650" max="5654" width="6.28515625" customWidth="1"/>
    <col min="5655" max="5655" width="5.140625" customWidth="1"/>
    <col min="5656" max="5656" width="6.28515625" customWidth="1"/>
    <col min="5657" max="5657" width="5.85546875" customWidth="1"/>
    <col min="5658" max="5658" width="7.42578125" customWidth="1"/>
    <col min="5659" max="5659" width="6.5703125" customWidth="1"/>
    <col min="5660" max="5660" width="9.7109375" customWidth="1"/>
    <col min="5661" max="5661" width="7.7109375" customWidth="1"/>
    <col min="5662" max="5662" width="8.5703125" customWidth="1"/>
    <col min="5889" max="5893" width="4.7109375" customWidth="1"/>
    <col min="5894" max="5895" width="8.7109375" customWidth="1"/>
    <col min="5896" max="5897" width="4.42578125" customWidth="1"/>
    <col min="5898" max="5898" width="4.28515625" customWidth="1"/>
    <col min="5899" max="5900" width="6.28515625" customWidth="1"/>
    <col min="5901" max="5901" width="4" customWidth="1"/>
    <col min="5902" max="5902" width="3.140625" customWidth="1"/>
    <col min="5903" max="5903" width="6.28515625" customWidth="1"/>
    <col min="5904" max="5904" width="2.28515625" customWidth="1"/>
    <col min="5905" max="5905" width="1.28515625" customWidth="1"/>
    <col min="5906" max="5910" width="6.28515625" customWidth="1"/>
    <col min="5911" max="5911" width="5.140625" customWidth="1"/>
    <col min="5912" max="5912" width="6.28515625" customWidth="1"/>
    <col min="5913" max="5913" width="5.85546875" customWidth="1"/>
    <col min="5914" max="5914" width="7.42578125" customWidth="1"/>
    <col min="5915" max="5915" width="6.5703125" customWidth="1"/>
    <col min="5916" max="5916" width="9.7109375" customWidth="1"/>
    <col min="5917" max="5917" width="7.7109375" customWidth="1"/>
    <col min="5918" max="5918" width="8.5703125" customWidth="1"/>
    <col min="6145" max="6149" width="4.7109375" customWidth="1"/>
    <col min="6150" max="6151" width="8.7109375" customWidth="1"/>
    <col min="6152" max="6153" width="4.42578125" customWidth="1"/>
    <col min="6154" max="6154" width="4.28515625" customWidth="1"/>
    <col min="6155" max="6156" width="6.28515625" customWidth="1"/>
    <col min="6157" max="6157" width="4" customWidth="1"/>
    <col min="6158" max="6158" width="3.140625" customWidth="1"/>
    <col min="6159" max="6159" width="6.28515625" customWidth="1"/>
    <col min="6160" max="6160" width="2.28515625" customWidth="1"/>
    <col min="6161" max="6161" width="1.28515625" customWidth="1"/>
    <col min="6162" max="6166" width="6.28515625" customWidth="1"/>
    <col min="6167" max="6167" width="5.140625" customWidth="1"/>
    <col min="6168" max="6168" width="6.28515625" customWidth="1"/>
    <col min="6169" max="6169" width="5.85546875" customWidth="1"/>
    <col min="6170" max="6170" width="7.42578125" customWidth="1"/>
    <col min="6171" max="6171" width="6.5703125" customWidth="1"/>
    <col min="6172" max="6172" width="9.7109375" customWidth="1"/>
    <col min="6173" max="6173" width="7.7109375" customWidth="1"/>
    <col min="6174" max="6174" width="8.5703125" customWidth="1"/>
    <col min="6401" max="6405" width="4.7109375" customWidth="1"/>
    <col min="6406" max="6407" width="8.7109375" customWidth="1"/>
    <col min="6408" max="6409" width="4.42578125" customWidth="1"/>
    <col min="6410" max="6410" width="4.28515625" customWidth="1"/>
    <col min="6411" max="6412" width="6.28515625" customWidth="1"/>
    <col min="6413" max="6413" width="4" customWidth="1"/>
    <col min="6414" max="6414" width="3.140625" customWidth="1"/>
    <col min="6415" max="6415" width="6.28515625" customWidth="1"/>
    <col min="6416" max="6416" width="2.28515625" customWidth="1"/>
    <col min="6417" max="6417" width="1.28515625" customWidth="1"/>
    <col min="6418" max="6422" width="6.28515625" customWidth="1"/>
    <col min="6423" max="6423" width="5.140625" customWidth="1"/>
    <col min="6424" max="6424" width="6.28515625" customWidth="1"/>
    <col min="6425" max="6425" width="5.85546875" customWidth="1"/>
    <col min="6426" max="6426" width="7.42578125" customWidth="1"/>
    <col min="6427" max="6427" width="6.5703125" customWidth="1"/>
    <col min="6428" max="6428" width="9.7109375" customWidth="1"/>
    <col min="6429" max="6429" width="7.7109375" customWidth="1"/>
    <col min="6430" max="6430" width="8.5703125" customWidth="1"/>
    <col min="6657" max="6661" width="4.7109375" customWidth="1"/>
    <col min="6662" max="6663" width="8.7109375" customWidth="1"/>
    <col min="6664" max="6665" width="4.42578125" customWidth="1"/>
    <col min="6666" max="6666" width="4.28515625" customWidth="1"/>
    <col min="6667" max="6668" width="6.28515625" customWidth="1"/>
    <col min="6669" max="6669" width="4" customWidth="1"/>
    <col min="6670" max="6670" width="3.140625" customWidth="1"/>
    <col min="6671" max="6671" width="6.28515625" customWidth="1"/>
    <col min="6672" max="6672" width="2.28515625" customWidth="1"/>
    <col min="6673" max="6673" width="1.28515625" customWidth="1"/>
    <col min="6674" max="6678" width="6.28515625" customWidth="1"/>
    <col min="6679" max="6679" width="5.140625" customWidth="1"/>
    <col min="6680" max="6680" width="6.28515625" customWidth="1"/>
    <col min="6681" max="6681" width="5.85546875" customWidth="1"/>
    <col min="6682" max="6682" width="7.42578125" customWidth="1"/>
    <col min="6683" max="6683" width="6.5703125" customWidth="1"/>
    <col min="6684" max="6684" width="9.7109375" customWidth="1"/>
    <col min="6685" max="6685" width="7.7109375" customWidth="1"/>
    <col min="6686" max="6686" width="8.5703125" customWidth="1"/>
    <col min="6913" max="6917" width="4.7109375" customWidth="1"/>
    <col min="6918" max="6919" width="8.7109375" customWidth="1"/>
    <col min="6920" max="6921" width="4.42578125" customWidth="1"/>
    <col min="6922" max="6922" width="4.28515625" customWidth="1"/>
    <col min="6923" max="6924" width="6.28515625" customWidth="1"/>
    <col min="6925" max="6925" width="4" customWidth="1"/>
    <col min="6926" max="6926" width="3.140625" customWidth="1"/>
    <col min="6927" max="6927" width="6.28515625" customWidth="1"/>
    <col min="6928" max="6928" width="2.28515625" customWidth="1"/>
    <col min="6929" max="6929" width="1.28515625" customWidth="1"/>
    <col min="6930" max="6934" width="6.28515625" customWidth="1"/>
    <col min="6935" max="6935" width="5.140625" customWidth="1"/>
    <col min="6936" max="6936" width="6.28515625" customWidth="1"/>
    <col min="6937" max="6937" width="5.85546875" customWidth="1"/>
    <col min="6938" max="6938" width="7.42578125" customWidth="1"/>
    <col min="6939" max="6939" width="6.5703125" customWidth="1"/>
    <col min="6940" max="6940" width="9.7109375" customWidth="1"/>
    <col min="6941" max="6941" width="7.7109375" customWidth="1"/>
    <col min="6942" max="6942" width="8.5703125" customWidth="1"/>
    <col min="7169" max="7173" width="4.7109375" customWidth="1"/>
    <col min="7174" max="7175" width="8.7109375" customWidth="1"/>
    <col min="7176" max="7177" width="4.42578125" customWidth="1"/>
    <col min="7178" max="7178" width="4.28515625" customWidth="1"/>
    <col min="7179" max="7180" width="6.28515625" customWidth="1"/>
    <col min="7181" max="7181" width="4" customWidth="1"/>
    <col min="7182" max="7182" width="3.140625" customWidth="1"/>
    <col min="7183" max="7183" width="6.28515625" customWidth="1"/>
    <col min="7184" max="7184" width="2.28515625" customWidth="1"/>
    <col min="7185" max="7185" width="1.28515625" customWidth="1"/>
    <col min="7186" max="7190" width="6.28515625" customWidth="1"/>
    <col min="7191" max="7191" width="5.140625" customWidth="1"/>
    <col min="7192" max="7192" width="6.28515625" customWidth="1"/>
    <col min="7193" max="7193" width="5.85546875" customWidth="1"/>
    <col min="7194" max="7194" width="7.42578125" customWidth="1"/>
    <col min="7195" max="7195" width="6.5703125" customWidth="1"/>
    <col min="7196" max="7196" width="9.7109375" customWidth="1"/>
    <col min="7197" max="7197" width="7.7109375" customWidth="1"/>
    <col min="7198" max="7198" width="8.5703125" customWidth="1"/>
    <col min="7425" max="7429" width="4.7109375" customWidth="1"/>
    <col min="7430" max="7431" width="8.7109375" customWidth="1"/>
    <col min="7432" max="7433" width="4.42578125" customWidth="1"/>
    <col min="7434" max="7434" width="4.28515625" customWidth="1"/>
    <col min="7435" max="7436" width="6.28515625" customWidth="1"/>
    <col min="7437" max="7437" width="4" customWidth="1"/>
    <col min="7438" max="7438" width="3.140625" customWidth="1"/>
    <col min="7439" max="7439" width="6.28515625" customWidth="1"/>
    <col min="7440" max="7440" width="2.28515625" customWidth="1"/>
    <col min="7441" max="7441" width="1.28515625" customWidth="1"/>
    <col min="7442" max="7446" width="6.28515625" customWidth="1"/>
    <col min="7447" max="7447" width="5.140625" customWidth="1"/>
    <col min="7448" max="7448" width="6.28515625" customWidth="1"/>
    <col min="7449" max="7449" width="5.85546875" customWidth="1"/>
    <col min="7450" max="7450" width="7.42578125" customWidth="1"/>
    <col min="7451" max="7451" width="6.5703125" customWidth="1"/>
    <col min="7452" max="7452" width="9.7109375" customWidth="1"/>
    <col min="7453" max="7453" width="7.7109375" customWidth="1"/>
    <col min="7454" max="7454" width="8.5703125" customWidth="1"/>
    <col min="7681" max="7685" width="4.7109375" customWidth="1"/>
    <col min="7686" max="7687" width="8.7109375" customWidth="1"/>
    <col min="7688" max="7689" width="4.42578125" customWidth="1"/>
    <col min="7690" max="7690" width="4.28515625" customWidth="1"/>
    <col min="7691" max="7692" width="6.28515625" customWidth="1"/>
    <col min="7693" max="7693" width="4" customWidth="1"/>
    <col min="7694" max="7694" width="3.140625" customWidth="1"/>
    <col min="7695" max="7695" width="6.28515625" customWidth="1"/>
    <col min="7696" max="7696" width="2.28515625" customWidth="1"/>
    <col min="7697" max="7697" width="1.28515625" customWidth="1"/>
    <col min="7698" max="7702" width="6.28515625" customWidth="1"/>
    <col min="7703" max="7703" width="5.140625" customWidth="1"/>
    <col min="7704" max="7704" width="6.28515625" customWidth="1"/>
    <col min="7705" max="7705" width="5.85546875" customWidth="1"/>
    <col min="7706" max="7706" width="7.42578125" customWidth="1"/>
    <col min="7707" max="7707" width="6.5703125" customWidth="1"/>
    <col min="7708" max="7708" width="9.7109375" customWidth="1"/>
    <col min="7709" max="7709" width="7.7109375" customWidth="1"/>
    <col min="7710" max="7710" width="8.5703125" customWidth="1"/>
    <col min="7937" max="7941" width="4.7109375" customWidth="1"/>
    <col min="7942" max="7943" width="8.7109375" customWidth="1"/>
    <col min="7944" max="7945" width="4.42578125" customWidth="1"/>
    <col min="7946" max="7946" width="4.28515625" customWidth="1"/>
    <col min="7947" max="7948" width="6.28515625" customWidth="1"/>
    <col min="7949" max="7949" width="4" customWidth="1"/>
    <col min="7950" max="7950" width="3.140625" customWidth="1"/>
    <col min="7951" max="7951" width="6.28515625" customWidth="1"/>
    <col min="7952" max="7952" width="2.28515625" customWidth="1"/>
    <col min="7953" max="7953" width="1.28515625" customWidth="1"/>
    <col min="7954" max="7958" width="6.28515625" customWidth="1"/>
    <col min="7959" max="7959" width="5.140625" customWidth="1"/>
    <col min="7960" max="7960" width="6.28515625" customWidth="1"/>
    <col min="7961" max="7961" width="5.85546875" customWidth="1"/>
    <col min="7962" max="7962" width="7.42578125" customWidth="1"/>
    <col min="7963" max="7963" width="6.5703125" customWidth="1"/>
    <col min="7964" max="7964" width="9.7109375" customWidth="1"/>
    <col min="7965" max="7965" width="7.7109375" customWidth="1"/>
    <col min="7966" max="7966" width="8.5703125" customWidth="1"/>
    <col min="8193" max="8197" width="4.7109375" customWidth="1"/>
    <col min="8198" max="8199" width="8.7109375" customWidth="1"/>
    <col min="8200" max="8201" width="4.42578125" customWidth="1"/>
    <col min="8202" max="8202" width="4.28515625" customWidth="1"/>
    <col min="8203" max="8204" width="6.28515625" customWidth="1"/>
    <col min="8205" max="8205" width="4" customWidth="1"/>
    <col min="8206" max="8206" width="3.140625" customWidth="1"/>
    <col min="8207" max="8207" width="6.28515625" customWidth="1"/>
    <col min="8208" max="8208" width="2.28515625" customWidth="1"/>
    <col min="8209" max="8209" width="1.28515625" customWidth="1"/>
    <col min="8210" max="8214" width="6.28515625" customWidth="1"/>
    <col min="8215" max="8215" width="5.140625" customWidth="1"/>
    <col min="8216" max="8216" width="6.28515625" customWidth="1"/>
    <col min="8217" max="8217" width="5.85546875" customWidth="1"/>
    <col min="8218" max="8218" width="7.42578125" customWidth="1"/>
    <col min="8219" max="8219" width="6.5703125" customWidth="1"/>
    <col min="8220" max="8220" width="9.7109375" customWidth="1"/>
    <col min="8221" max="8221" width="7.7109375" customWidth="1"/>
    <col min="8222" max="8222" width="8.5703125" customWidth="1"/>
    <col min="8449" max="8453" width="4.7109375" customWidth="1"/>
    <col min="8454" max="8455" width="8.7109375" customWidth="1"/>
    <col min="8456" max="8457" width="4.42578125" customWidth="1"/>
    <col min="8458" max="8458" width="4.28515625" customWidth="1"/>
    <col min="8459" max="8460" width="6.28515625" customWidth="1"/>
    <col min="8461" max="8461" width="4" customWidth="1"/>
    <col min="8462" max="8462" width="3.140625" customWidth="1"/>
    <col min="8463" max="8463" width="6.28515625" customWidth="1"/>
    <col min="8464" max="8464" width="2.28515625" customWidth="1"/>
    <col min="8465" max="8465" width="1.28515625" customWidth="1"/>
    <col min="8466" max="8470" width="6.28515625" customWidth="1"/>
    <col min="8471" max="8471" width="5.140625" customWidth="1"/>
    <col min="8472" max="8472" width="6.28515625" customWidth="1"/>
    <col min="8473" max="8473" width="5.85546875" customWidth="1"/>
    <col min="8474" max="8474" width="7.42578125" customWidth="1"/>
    <col min="8475" max="8475" width="6.5703125" customWidth="1"/>
    <col min="8476" max="8476" width="9.7109375" customWidth="1"/>
    <col min="8477" max="8477" width="7.7109375" customWidth="1"/>
    <col min="8478" max="8478" width="8.5703125" customWidth="1"/>
    <col min="8705" max="8709" width="4.7109375" customWidth="1"/>
    <col min="8710" max="8711" width="8.7109375" customWidth="1"/>
    <col min="8712" max="8713" width="4.42578125" customWidth="1"/>
    <col min="8714" max="8714" width="4.28515625" customWidth="1"/>
    <col min="8715" max="8716" width="6.28515625" customWidth="1"/>
    <col min="8717" max="8717" width="4" customWidth="1"/>
    <col min="8718" max="8718" width="3.140625" customWidth="1"/>
    <col min="8719" max="8719" width="6.28515625" customWidth="1"/>
    <col min="8720" max="8720" width="2.28515625" customWidth="1"/>
    <col min="8721" max="8721" width="1.28515625" customWidth="1"/>
    <col min="8722" max="8726" width="6.28515625" customWidth="1"/>
    <col min="8727" max="8727" width="5.140625" customWidth="1"/>
    <col min="8728" max="8728" width="6.28515625" customWidth="1"/>
    <col min="8729" max="8729" width="5.85546875" customWidth="1"/>
    <col min="8730" max="8730" width="7.42578125" customWidth="1"/>
    <col min="8731" max="8731" width="6.5703125" customWidth="1"/>
    <col min="8732" max="8732" width="9.7109375" customWidth="1"/>
    <col min="8733" max="8733" width="7.7109375" customWidth="1"/>
    <col min="8734" max="8734" width="8.5703125" customWidth="1"/>
    <col min="8961" max="8965" width="4.7109375" customWidth="1"/>
    <col min="8966" max="8967" width="8.7109375" customWidth="1"/>
    <col min="8968" max="8969" width="4.42578125" customWidth="1"/>
    <col min="8970" max="8970" width="4.28515625" customWidth="1"/>
    <col min="8971" max="8972" width="6.28515625" customWidth="1"/>
    <col min="8973" max="8973" width="4" customWidth="1"/>
    <col min="8974" max="8974" width="3.140625" customWidth="1"/>
    <col min="8975" max="8975" width="6.28515625" customWidth="1"/>
    <col min="8976" max="8976" width="2.28515625" customWidth="1"/>
    <col min="8977" max="8977" width="1.28515625" customWidth="1"/>
    <col min="8978" max="8982" width="6.28515625" customWidth="1"/>
    <col min="8983" max="8983" width="5.140625" customWidth="1"/>
    <col min="8984" max="8984" width="6.28515625" customWidth="1"/>
    <col min="8985" max="8985" width="5.85546875" customWidth="1"/>
    <col min="8986" max="8986" width="7.42578125" customWidth="1"/>
    <col min="8987" max="8987" width="6.5703125" customWidth="1"/>
    <col min="8988" max="8988" width="9.7109375" customWidth="1"/>
    <col min="8989" max="8989" width="7.7109375" customWidth="1"/>
    <col min="8990" max="8990" width="8.5703125" customWidth="1"/>
    <col min="9217" max="9221" width="4.7109375" customWidth="1"/>
    <col min="9222" max="9223" width="8.7109375" customWidth="1"/>
    <col min="9224" max="9225" width="4.42578125" customWidth="1"/>
    <col min="9226" max="9226" width="4.28515625" customWidth="1"/>
    <col min="9227" max="9228" width="6.28515625" customWidth="1"/>
    <col min="9229" max="9229" width="4" customWidth="1"/>
    <col min="9230" max="9230" width="3.140625" customWidth="1"/>
    <col min="9231" max="9231" width="6.28515625" customWidth="1"/>
    <col min="9232" max="9232" width="2.28515625" customWidth="1"/>
    <col min="9233" max="9233" width="1.28515625" customWidth="1"/>
    <col min="9234" max="9238" width="6.28515625" customWidth="1"/>
    <col min="9239" max="9239" width="5.140625" customWidth="1"/>
    <col min="9240" max="9240" width="6.28515625" customWidth="1"/>
    <col min="9241" max="9241" width="5.85546875" customWidth="1"/>
    <col min="9242" max="9242" width="7.42578125" customWidth="1"/>
    <col min="9243" max="9243" width="6.5703125" customWidth="1"/>
    <col min="9244" max="9244" width="9.7109375" customWidth="1"/>
    <col min="9245" max="9245" width="7.7109375" customWidth="1"/>
    <col min="9246" max="9246" width="8.5703125" customWidth="1"/>
    <col min="9473" max="9477" width="4.7109375" customWidth="1"/>
    <col min="9478" max="9479" width="8.7109375" customWidth="1"/>
    <col min="9480" max="9481" width="4.42578125" customWidth="1"/>
    <col min="9482" max="9482" width="4.28515625" customWidth="1"/>
    <col min="9483" max="9484" width="6.28515625" customWidth="1"/>
    <col min="9485" max="9485" width="4" customWidth="1"/>
    <col min="9486" max="9486" width="3.140625" customWidth="1"/>
    <col min="9487" max="9487" width="6.28515625" customWidth="1"/>
    <col min="9488" max="9488" width="2.28515625" customWidth="1"/>
    <col min="9489" max="9489" width="1.28515625" customWidth="1"/>
    <col min="9490" max="9494" width="6.28515625" customWidth="1"/>
    <col min="9495" max="9495" width="5.140625" customWidth="1"/>
    <col min="9496" max="9496" width="6.28515625" customWidth="1"/>
    <col min="9497" max="9497" width="5.85546875" customWidth="1"/>
    <col min="9498" max="9498" width="7.42578125" customWidth="1"/>
    <col min="9499" max="9499" width="6.5703125" customWidth="1"/>
    <col min="9500" max="9500" width="9.7109375" customWidth="1"/>
    <col min="9501" max="9501" width="7.7109375" customWidth="1"/>
    <col min="9502" max="9502" width="8.5703125" customWidth="1"/>
    <col min="9729" max="9733" width="4.7109375" customWidth="1"/>
    <col min="9734" max="9735" width="8.7109375" customWidth="1"/>
    <col min="9736" max="9737" width="4.42578125" customWidth="1"/>
    <col min="9738" max="9738" width="4.28515625" customWidth="1"/>
    <col min="9739" max="9740" width="6.28515625" customWidth="1"/>
    <col min="9741" max="9741" width="4" customWidth="1"/>
    <col min="9742" max="9742" width="3.140625" customWidth="1"/>
    <col min="9743" max="9743" width="6.28515625" customWidth="1"/>
    <col min="9744" max="9744" width="2.28515625" customWidth="1"/>
    <col min="9745" max="9745" width="1.28515625" customWidth="1"/>
    <col min="9746" max="9750" width="6.28515625" customWidth="1"/>
    <col min="9751" max="9751" width="5.140625" customWidth="1"/>
    <col min="9752" max="9752" width="6.28515625" customWidth="1"/>
    <col min="9753" max="9753" width="5.85546875" customWidth="1"/>
    <col min="9754" max="9754" width="7.42578125" customWidth="1"/>
    <col min="9755" max="9755" width="6.5703125" customWidth="1"/>
    <col min="9756" max="9756" width="9.7109375" customWidth="1"/>
    <col min="9757" max="9757" width="7.7109375" customWidth="1"/>
    <col min="9758" max="9758" width="8.5703125" customWidth="1"/>
    <col min="9985" max="9989" width="4.7109375" customWidth="1"/>
    <col min="9990" max="9991" width="8.7109375" customWidth="1"/>
    <col min="9992" max="9993" width="4.42578125" customWidth="1"/>
    <col min="9994" max="9994" width="4.28515625" customWidth="1"/>
    <col min="9995" max="9996" width="6.28515625" customWidth="1"/>
    <col min="9997" max="9997" width="4" customWidth="1"/>
    <col min="9998" max="9998" width="3.140625" customWidth="1"/>
    <col min="9999" max="9999" width="6.28515625" customWidth="1"/>
    <col min="10000" max="10000" width="2.28515625" customWidth="1"/>
    <col min="10001" max="10001" width="1.28515625" customWidth="1"/>
    <col min="10002" max="10006" width="6.28515625" customWidth="1"/>
    <col min="10007" max="10007" width="5.140625" customWidth="1"/>
    <col min="10008" max="10008" width="6.28515625" customWidth="1"/>
    <col min="10009" max="10009" width="5.85546875" customWidth="1"/>
    <col min="10010" max="10010" width="7.42578125" customWidth="1"/>
    <col min="10011" max="10011" width="6.5703125" customWidth="1"/>
    <col min="10012" max="10012" width="9.7109375" customWidth="1"/>
    <col min="10013" max="10013" width="7.7109375" customWidth="1"/>
    <col min="10014" max="10014" width="8.5703125" customWidth="1"/>
    <col min="10241" max="10245" width="4.7109375" customWidth="1"/>
    <col min="10246" max="10247" width="8.7109375" customWidth="1"/>
    <col min="10248" max="10249" width="4.42578125" customWidth="1"/>
    <col min="10250" max="10250" width="4.28515625" customWidth="1"/>
    <col min="10251" max="10252" width="6.28515625" customWidth="1"/>
    <col min="10253" max="10253" width="4" customWidth="1"/>
    <col min="10254" max="10254" width="3.140625" customWidth="1"/>
    <col min="10255" max="10255" width="6.28515625" customWidth="1"/>
    <col min="10256" max="10256" width="2.28515625" customWidth="1"/>
    <col min="10257" max="10257" width="1.28515625" customWidth="1"/>
    <col min="10258" max="10262" width="6.28515625" customWidth="1"/>
    <col min="10263" max="10263" width="5.140625" customWidth="1"/>
    <col min="10264" max="10264" width="6.28515625" customWidth="1"/>
    <col min="10265" max="10265" width="5.85546875" customWidth="1"/>
    <col min="10266" max="10266" width="7.42578125" customWidth="1"/>
    <col min="10267" max="10267" width="6.5703125" customWidth="1"/>
    <col min="10268" max="10268" width="9.7109375" customWidth="1"/>
    <col min="10269" max="10269" width="7.7109375" customWidth="1"/>
    <col min="10270" max="10270" width="8.5703125" customWidth="1"/>
    <col min="10497" max="10501" width="4.7109375" customWidth="1"/>
    <col min="10502" max="10503" width="8.7109375" customWidth="1"/>
    <col min="10504" max="10505" width="4.42578125" customWidth="1"/>
    <col min="10506" max="10506" width="4.28515625" customWidth="1"/>
    <col min="10507" max="10508" width="6.28515625" customWidth="1"/>
    <col min="10509" max="10509" width="4" customWidth="1"/>
    <col min="10510" max="10510" width="3.140625" customWidth="1"/>
    <col min="10511" max="10511" width="6.28515625" customWidth="1"/>
    <col min="10512" max="10512" width="2.28515625" customWidth="1"/>
    <col min="10513" max="10513" width="1.28515625" customWidth="1"/>
    <col min="10514" max="10518" width="6.28515625" customWidth="1"/>
    <col min="10519" max="10519" width="5.140625" customWidth="1"/>
    <col min="10520" max="10520" width="6.28515625" customWidth="1"/>
    <col min="10521" max="10521" width="5.85546875" customWidth="1"/>
    <col min="10522" max="10522" width="7.42578125" customWidth="1"/>
    <col min="10523" max="10523" width="6.5703125" customWidth="1"/>
    <col min="10524" max="10524" width="9.7109375" customWidth="1"/>
    <col min="10525" max="10525" width="7.7109375" customWidth="1"/>
    <col min="10526" max="10526" width="8.5703125" customWidth="1"/>
    <col min="10753" max="10757" width="4.7109375" customWidth="1"/>
    <col min="10758" max="10759" width="8.7109375" customWidth="1"/>
    <col min="10760" max="10761" width="4.42578125" customWidth="1"/>
    <col min="10762" max="10762" width="4.28515625" customWidth="1"/>
    <col min="10763" max="10764" width="6.28515625" customWidth="1"/>
    <col min="10765" max="10765" width="4" customWidth="1"/>
    <col min="10766" max="10766" width="3.140625" customWidth="1"/>
    <col min="10767" max="10767" width="6.28515625" customWidth="1"/>
    <col min="10768" max="10768" width="2.28515625" customWidth="1"/>
    <col min="10769" max="10769" width="1.28515625" customWidth="1"/>
    <col min="10770" max="10774" width="6.28515625" customWidth="1"/>
    <col min="10775" max="10775" width="5.140625" customWidth="1"/>
    <col min="10776" max="10776" width="6.28515625" customWidth="1"/>
    <col min="10777" max="10777" width="5.85546875" customWidth="1"/>
    <col min="10778" max="10778" width="7.42578125" customWidth="1"/>
    <col min="10779" max="10779" width="6.5703125" customWidth="1"/>
    <col min="10780" max="10780" width="9.7109375" customWidth="1"/>
    <col min="10781" max="10781" width="7.7109375" customWidth="1"/>
    <col min="10782" max="10782" width="8.5703125" customWidth="1"/>
    <col min="11009" max="11013" width="4.7109375" customWidth="1"/>
    <col min="11014" max="11015" width="8.7109375" customWidth="1"/>
    <col min="11016" max="11017" width="4.42578125" customWidth="1"/>
    <col min="11018" max="11018" width="4.28515625" customWidth="1"/>
    <col min="11019" max="11020" width="6.28515625" customWidth="1"/>
    <col min="11021" max="11021" width="4" customWidth="1"/>
    <col min="11022" max="11022" width="3.140625" customWidth="1"/>
    <col min="11023" max="11023" width="6.28515625" customWidth="1"/>
    <col min="11024" max="11024" width="2.28515625" customWidth="1"/>
    <col min="11025" max="11025" width="1.28515625" customWidth="1"/>
    <col min="11026" max="11030" width="6.28515625" customWidth="1"/>
    <col min="11031" max="11031" width="5.140625" customWidth="1"/>
    <col min="11032" max="11032" width="6.28515625" customWidth="1"/>
    <col min="11033" max="11033" width="5.85546875" customWidth="1"/>
    <col min="11034" max="11034" width="7.42578125" customWidth="1"/>
    <col min="11035" max="11035" width="6.5703125" customWidth="1"/>
    <col min="11036" max="11036" width="9.7109375" customWidth="1"/>
    <col min="11037" max="11037" width="7.7109375" customWidth="1"/>
    <col min="11038" max="11038" width="8.5703125" customWidth="1"/>
    <col min="11265" max="11269" width="4.7109375" customWidth="1"/>
    <col min="11270" max="11271" width="8.7109375" customWidth="1"/>
    <col min="11272" max="11273" width="4.42578125" customWidth="1"/>
    <col min="11274" max="11274" width="4.28515625" customWidth="1"/>
    <col min="11275" max="11276" width="6.28515625" customWidth="1"/>
    <col min="11277" max="11277" width="4" customWidth="1"/>
    <col min="11278" max="11278" width="3.140625" customWidth="1"/>
    <col min="11279" max="11279" width="6.28515625" customWidth="1"/>
    <col min="11280" max="11280" width="2.28515625" customWidth="1"/>
    <col min="11281" max="11281" width="1.28515625" customWidth="1"/>
    <col min="11282" max="11286" width="6.28515625" customWidth="1"/>
    <col min="11287" max="11287" width="5.140625" customWidth="1"/>
    <col min="11288" max="11288" width="6.28515625" customWidth="1"/>
    <col min="11289" max="11289" width="5.85546875" customWidth="1"/>
    <col min="11290" max="11290" width="7.42578125" customWidth="1"/>
    <col min="11291" max="11291" width="6.5703125" customWidth="1"/>
    <col min="11292" max="11292" width="9.7109375" customWidth="1"/>
    <col min="11293" max="11293" width="7.7109375" customWidth="1"/>
    <col min="11294" max="11294" width="8.5703125" customWidth="1"/>
    <col min="11521" max="11525" width="4.7109375" customWidth="1"/>
    <col min="11526" max="11527" width="8.7109375" customWidth="1"/>
    <col min="11528" max="11529" width="4.42578125" customWidth="1"/>
    <col min="11530" max="11530" width="4.28515625" customWidth="1"/>
    <col min="11531" max="11532" width="6.28515625" customWidth="1"/>
    <col min="11533" max="11533" width="4" customWidth="1"/>
    <col min="11534" max="11534" width="3.140625" customWidth="1"/>
    <col min="11535" max="11535" width="6.28515625" customWidth="1"/>
    <col min="11536" max="11536" width="2.28515625" customWidth="1"/>
    <col min="11537" max="11537" width="1.28515625" customWidth="1"/>
    <col min="11538" max="11542" width="6.28515625" customWidth="1"/>
    <col min="11543" max="11543" width="5.140625" customWidth="1"/>
    <col min="11544" max="11544" width="6.28515625" customWidth="1"/>
    <col min="11545" max="11545" width="5.85546875" customWidth="1"/>
    <col min="11546" max="11546" width="7.42578125" customWidth="1"/>
    <col min="11547" max="11547" width="6.5703125" customWidth="1"/>
    <col min="11548" max="11548" width="9.7109375" customWidth="1"/>
    <col min="11549" max="11549" width="7.7109375" customWidth="1"/>
    <col min="11550" max="11550" width="8.5703125" customWidth="1"/>
    <col min="11777" max="11781" width="4.7109375" customWidth="1"/>
    <col min="11782" max="11783" width="8.7109375" customWidth="1"/>
    <col min="11784" max="11785" width="4.42578125" customWidth="1"/>
    <col min="11786" max="11786" width="4.28515625" customWidth="1"/>
    <col min="11787" max="11788" width="6.28515625" customWidth="1"/>
    <col min="11789" max="11789" width="4" customWidth="1"/>
    <col min="11790" max="11790" width="3.140625" customWidth="1"/>
    <col min="11791" max="11791" width="6.28515625" customWidth="1"/>
    <col min="11792" max="11792" width="2.28515625" customWidth="1"/>
    <col min="11793" max="11793" width="1.28515625" customWidth="1"/>
    <col min="11794" max="11798" width="6.28515625" customWidth="1"/>
    <col min="11799" max="11799" width="5.140625" customWidth="1"/>
    <col min="11800" max="11800" width="6.28515625" customWidth="1"/>
    <col min="11801" max="11801" width="5.85546875" customWidth="1"/>
    <col min="11802" max="11802" width="7.42578125" customWidth="1"/>
    <col min="11803" max="11803" width="6.5703125" customWidth="1"/>
    <col min="11804" max="11804" width="9.7109375" customWidth="1"/>
    <col min="11805" max="11805" width="7.7109375" customWidth="1"/>
    <col min="11806" max="11806" width="8.5703125" customWidth="1"/>
    <col min="12033" max="12037" width="4.7109375" customWidth="1"/>
    <col min="12038" max="12039" width="8.7109375" customWidth="1"/>
    <col min="12040" max="12041" width="4.42578125" customWidth="1"/>
    <col min="12042" max="12042" width="4.28515625" customWidth="1"/>
    <col min="12043" max="12044" width="6.28515625" customWidth="1"/>
    <col min="12045" max="12045" width="4" customWidth="1"/>
    <col min="12046" max="12046" width="3.140625" customWidth="1"/>
    <col min="12047" max="12047" width="6.28515625" customWidth="1"/>
    <col min="12048" max="12048" width="2.28515625" customWidth="1"/>
    <col min="12049" max="12049" width="1.28515625" customWidth="1"/>
    <col min="12050" max="12054" width="6.28515625" customWidth="1"/>
    <col min="12055" max="12055" width="5.140625" customWidth="1"/>
    <col min="12056" max="12056" width="6.28515625" customWidth="1"/>
    <col min="12057" max="12057" width="5.85546875" customWidth="1"/>
    <col min="12058" max="12058" width="7.42578125" customWidth="1"/>
    <col min="12059" max="12059" width="6.5703125" customWidth="1"/>
    <col min="12060" max="12060" width="9.7109375" customWidth="1"/>
    <col min="12061" max="12061" width="7.7109375" customWidth="1"/>
    <col min="12062" max="12062" width="8.5703125" customWidth="1"/>
    <col min="12289" max="12293" width="4.7109375" customWidth="1"/>
    <col min="12294" max="12295" width="8.7109375" customWidth="1"/>
    <col min="12296" max="12297" width="4.42578125" customWidth="1"/>
    <col min="12298" max="12298" width="4.28515625" customWidth="1"/>
    <col min="12299" max="12300" width="6.28515625" customWidth="1"/>
    <col min="12301" max="12301" width="4" customWidth="1"/>
    <col min="12302" max="12302" width="3.140625" customWidth="1"/>
    <col min="12303" max="12303" width="6.28515625" customWidth="1"/>
    <col min="12304" max="12304" width="2.28515625" customWidth="1"/>
    <col min="12305" max="12305" width="1.28515625" customWidth="1"/>
    <col min="12306" max="12310" width="6.28515625" customWidth="1"/>
    <col min="12311" max="12311" width="5.140625" customWidth="1"/>
    <col min="12312" max="12312" width="6.28515625" customWidth="1"/>
    <col min="12313" max="12313" width="5.85546875" customWidth="1"/>
    <col min="12314" max="12314" width="7.42578125" customWidth="1"/>
    <col min="12315" max="12315" width="6.5703125" customWidth="1"/>
    <col min="12316" max="12316" width="9.7109375" customWidth="1"/>
    <col min="12317" max="12317" width="7.7109375" customWidth="1"/>
    <col min="12318" max="12318" width="8.5703125" customWidth="1"/>
    <col min="12545" max="12549" width="4.7109375" customWidth="1"/>
    <col min="12550" max="12551" width="8.7109375" customWidth="1"/>
    <col min="12552" max="12553" width="4.42578125" customWidth="1"/>
    <col min="12554" max="12554" width="4.28515625" customWidth="1"/>
    <col min="12555" max="12556" width="6.28515625" customWidth="1"/>
    <col min="12557" max="12557" width="4" customWidth="1"/>
    <col min="12558" max="12558" width="3.140625" customWidth="1"/>
    <col min="12559" max="12559" width="6.28515625" customWidth="1"/>
    <col min="12560" max="12560" width="2.28515625" customWidth="1"/>
    <col min="12561" max="12561" width="1.28515625" customWidth="1"/>
    <col min="12562" max="12566" width="6.28515625" customWidth="1"/>
    <col min="12567" max="12567" width="5.140625" customWidth="1"/>
    <col min="12568" max="12568" width="6.28515625" customWidth="1"/>
    <col min="12569" max="12569" width="5.85546875" customWidth="1"/>
    <col min="12570" max="12570" width="7.42578125" customWidth="1"/>
    <col min="12571" max="12571" width="6.5703125" customWidth="1"/>
    <col min="12572" max="12572" width="9.7109375" customWidth="1"/>
    <col min="12573" max="12573" width="7.7109375" customWidth="1"/>
    <col min="12574" max="12574" width="8.5703125" customWidth="1"/>
    <col min="12801" max="12805" width="4.7109375" customWidth="1"/>
    <col min="12806" max="12807" width="8.7109375" customWidth="1"/>
    <col min="12808" max="12809" width="4.42578125" customWidth="1"/>
    <col min="12810" max="12810" width="4.28515625" customWidth="1"/>
    <col min="12811" max="12812" width="6.28515625" customWidth="1"/>
    <col min="12813" max="12813" width="4" customWidth="1"/>
    <col min="12814" max="12814" width="3.140625" customWidth="1"/>
    <col min="12815" max="12815" width="6.28515625" customWidth="1"/>
    <col min="12816" max="12816" width="2.28515625" customWidth="1"/>
    <col min="12817" max="12817" width="1.28515625" customWidth="1"/>
    <col min="12818" max="12822" width="6.28515625" customWidth="1"/>
    <col min="12823" max="12823" width="5.140625" customWidth="1"/>
    <col min="12824" max="12824" width="6.28515625" customWidth="1"/>
    <col min="12825" max="12825" width="5.85546875" customWidth="1"/>
    <col min="12826" max="12826" width="7.42578125" customWidth="1"/>
    <col min="12827" max="12827" width="6.5703125" customWidth="1"/>
    <col min="12828" max="12828" width="9.7109375" customWidth="1"/>
    <col min="12829" max="12829" width="7.7109375" customWidth="1"/>
    <col min="12830" max="12830" width="8.5703125" customWidth="1"/>
    <col min="13057" max="13061" width="4.7109375" customWidth="1"/>
    <col min="13062" max="13063" width="8.7109375" customWidth="1"/>
    <col min="13064" max="13065" width="4.42578125" customWidth="1"/>
    <col min="13066" max="13066" width="4.28515625" customWidth="1"/>
    <col min="13067" max="13068" width="6.28515625" customWidth="1"/>
    <col min="13069" max="13069" width="4" customWidth="1"/>
    <col min="13070" max="13070" width="3.140625" customWidth="1"/>
    <col min="13071" max="13071" width="6.28515625" customWidth="1"/>
    <col min="13072" max="13072" width="2.28515625" customWidth="1"/>
    <col min="13073" max="13073" width="1.28515625" customWidth="1"/>
    <col min="13074" max="13078" width="6.28515625" customWidth="1"/>
    <col min="13079" max="13079" width="5.140625" customWidth="1"/>
    <col min="13080" max="13080" width="6.28515625" customWidth="1"/>
    <col min="13081" max="13081" width="5.85546875" customWidth="1"/>
    <col min="13082" max="13082" width="7.42578125" customWidth="1"/>
    <col min="13083" max="13083" width="6.5703125" customWidth="1"/>
    <col min="13084" max="13084" width="9.7109375" customWidth="1"/>
    <col min="13085" max="13085" width="7.7109375" customWidth="1"/>
    <col min="13086" max="13086" width="8.5703125" customWidth="1"/>
    <col min="13313" max="13317" width="4.7109375" customWidth="1"/>
    <col min="13318" max="13319" width="8.7109375" customWidth="1"/>
    <col min="13320" max="13321" width="4.42578125" customWidth="1"/>
    <col min="13322" max="13322" width="4.28515625" customWidth="1"/>
    <col min="13323" max="13324" width="6.28515625" customWidth="1"/>
    <col min="13325" max="13325" width="4" customWidth="1"/>
    <col min="13326" max="13326" width="3.140625" customWidth="1"/>
    <col min="13327" max="13327" width="6.28515625" customWidth="1"/>
    <col min="13328" max="13328" width="2.28515625" customWidth="1"/>
    <col min="13329" max="13329" width="1.28515625" customWidth="1"/>
    <col min="13330" max="13334" width="6.28515625" customWidth="1"/>
    <col min="13335" max="13335" width="5.140625" customWidth="1"/>
    <col min="13336" max="13336" width="6.28515625" customWidth="1"/>
    <col min="13337" max="13337" width="5.85546875" customWidth="1"/>
    <col min="13338" max="13338" width="7.42578125" customWidth="1"/>
    <col min="13339" max="13339" width="6.5703125" customWidth="1"/>
    <col min="13340" max="13340" width="9.7109375" customWidth="1"/>
    <col min="13341" max="13341" width="7.7109375" customWidth="1"/>
    <col min="13342" max="13342" width="8.5703125" customWidth="1"/>
    <col min="13569" max="13573" width="4.7109375" customWidth="1"/>
    <col min="13574" max="13575" width="8.7109375" customWidth="1"/>
    <col min="13576" max="13577" width="4.42578125" customWidth="1"/>
    <col min="13578" max="13578" width="4.28515625" customWidth="1"/>
    <col min="13579" max="13580" width="6.28515625" customWidth="1"/>
    <col min="13581" max="13581" width="4" customWidth="1"/>
    <col min="13582" max="13582" width="3.140625" customWidth="1"/>
    <col min="13583" max="13583" width="6.28515625" customWidth="1"/>
    <col min="13584" max="13584" width="2.28515625" customWidth="1"/>
    <col min="13585" max="13585" width="1.28515625" customWidth="1"/>
    <col min="13586" max="13590" width="6.28515625" customWidth="1"/>
    <col min="13591" max="13591" width="5.140625" customWidth="1"/>
    <col min="13592" max="13592" width="6.28515625" customWidth="1"/>
    <col min="13593" max="13593" width="5.85546875" customWidth="1"/>
    <col min="13594" max="13594" width="7.42578125" customWidth="1"/>
    <col min="13595" max="13595" width="6.5703125" customWidth="1"/>
    <col min="13596" max="13596" width="9.7109375" customWidth="1"/>
    <col min="13597" max="13597" width="7.7109375" customWidth="1"/>
    <col min="13598" max="13598" width="8.5703125" customWidth="1"/>
    <col min="13825" max="13829" width="4.7109375" customWidth="1"/>
    <col min="13830" max="13831" width="8.7109375" customWidth="1"/>
    <col min="13832" max="13833" width="4.42578125" customWidth="1"/>
    <col min="13834" max="13834" width="4.28515625" customWidth="1"/>
    <col min="13835" max="13836" width="6.28515625" customWidth="1"/>
    <col min="13837" max="13837" width="4" customWidth="1"/>
    <col min="13838" max="13838" width="3.140625" customWidth="1"/>
    <col min="13839" max="13839" width="6.28515625" customWidth="1"/>
    <col min="13840" max="13840" width="2.28515625" customWidth="1"/>
    <col min="13841" max="13841" width="1.28515625" customWidth="1"/>
    <col min="13842" max="13846" width="6.28515625" customWidth="1"/>
    <col min="13847" max="13847" width="5.140625" customWidth="1"/>
    <col min="13848" max="13848" width="6.28515625" customWidth="1"/>
    <col min="13849" max="13849" width="5.85546875" customWidth="1"/>
    <col min="13850" max="13850" width="7.42578125" customWidth="1"/>
    <col min="13851" max="13851" width="6.5703125" customWidth="1"/>
    <col min="13852" max="13852" width="9.7109375" customWidth="1"/>
    <col min="13853" max="13853" width="7.7109375" customWidth="1"/>
    <col min="13854" max="13854" width="8.5703125" customWidth="1"/>
    <col min="14081" max="14085" width="4.7109375" customWidth="1"/>
    <col min="14086" max="14087" width="8.7109375" customWidth="1"/>
    <col min="14088" max="14089" width="4.42578125" customWidth="1"/>
    <col min="14090" max="14090" width="4.28515625" customWidth="1"/>
    <col min="14091" max="14092" width="6.28515625" customWidth="1"/>
    <col min="14093" max="14093" width="4" customWidth="1"/>
    <col min="14094" max="14094" width="3.140625" customWidth="1"/>
    <col min="14095" max="14095" width="6.28515625" customWidth="1"/>
    <col min="14096" max="14096" width="2.28515625" customWidth="1"/>
    <col min="14097" max="14097" width="1.28515625" customWidth="1"/>
    <col min="14098" max="14102" width="6.28515625" customWidth="1"/>
    <col min="14103" max="14103" width="5.140625" customWidth="1"/>
    <col min="14104" max="14104" width="6.28515625" customWidth="1"/>
    <col min="14105" max="14105" width="5.85546875" customWidth="1"/>
    <col min="14106" max="14106" width="7.42578125" customWidth="1"/>
    <col min="14107" max="14107" width="6.5703125" customWidth="1"/>
    <col min="14108" max="14108" width="9.7109375" customWidth="1"/>
    <col min="14109" max="14109" width="7.7109375" customWidth="1"/>
    <col min="14110" max="14110" width="8.5703125" customWidth="1"/>
    <col min="14337" max="14341" width="4.7109375" customWidth="1"/>
    <col min="14342" max="14343" width="8.7109375" customWidth="1"/>
    <col min="14344" max="14345" width="4.42578125" customWidth="1"/>
    <col min="14346" max="14346" width="4.28515625" customWidth="1"/>
    <col min="14347" max="14348" width="6.28515625" customWidth="1"/>
    <col min="14349" max="14349" width="4" customWidth="1"/>
    <col min="14350" max="14350" width="3.140625" customWidth="1"/>
    <col min="14351" max="14351" width="6.28515625" customWidth="1"/>
    <col min="14352" max="14352" width="2.28515625" customWidth="1"/>
    <col min="14353" max="14353" width="1.28515625" customWidth="1"/>
    <col min="14354" max="14358" width="6.28515625" customWidth="1"/>
    <col min="14359" max="14359" width="5.140625" customWidth="1"/>
    <col min="14360" max="14360" width="6.28515625" customWidth="1"/>
    <col min="14361" max="14361" width="5.85546875" customWidth="1"/>
    <col min="14362" max="14362" width="7.42578125" customWidth="1"/>
    <col min="14363" max="14363" width="6.5703125" customWidth="1"/>
    <col min="14364" max="14364" width="9.7109375" customWidth="1"/>
    <col min="14365" max="14365" width="7.7109375" customWidth="1"/>
    <col min="14366" max="14366" width="8.5703125" customWidth="1"/>
    <col min="14593" max="14597" width="4.7109375" customWidth="1"/>
    <col min="14598" max="14599" width="8.7109375" customWidth="1"/>
    <col min="14600" max="14601" width="4.42578125" customWidth="1"/>
    <col min="14602" max="14602" width="4.28515625" customWidth="1"/>
    <col min="14603" max="14604" width="6.28515625" customWidth="1"/>
    <col min="14605" max="14605" width="4" customWidth="1"/>
    <col min="14606" max="14606" width="3.140625" customWidth="1"/>
    <col min="14607" max="14607" width="6.28515625" customWidth="1"/>
    <col min="14608" max="14608" width="2.28515625" customWidth="1"/>
    <col min="14609" max="14609" width="1.28515625" customWidth="1"/>
    <col min="14610" max="14614" width="6.28515625" customWidth="1"/>
    <col min="14615" max="14615" width="5.140625" customWidth="1"/>
    <col min="14616" max="14616" width="6.28515625" customWidth="1"/>
    <col min="14617" max="14617" width="5.85546875" customWidth="1"/>
    <col min="14618" max="14618" width="7.42578125" customWidth="1"/>
    <col min="14619" max="14619" width="6.5703125" customWidth="1"/>
    <col min="14620" max="14620" width="9.7109375" customWidth="1"/>
    <col min="14621" max="14621" width="7.7109375" customWidth="1"/>
    <col min="14622" max="14622" width="8.5703125" customWidth="1"/>
    <col min="14849" max="14853" width="4.7109375" customWidth="1"/>
    <col min="14854" max="14855" width="8.7109375" customWidth="1"/>
    <col min="14856" max="14857" width="4.42578125" customWidth="1"/>
    <col min="14858" max="14858" width="4.28515625" customWidth="1"/>
    <col min="14859" max="14860" width="6.28515625" customWidth="1"/>
    <col min="14861" max="14861" width="4" customWidth="1"/>
    <col min="14862" max="14862" width="3.140625" customWidth="1"/>
    <col min="14863" max="14863" width="6.28515625" customWidth="1"/>
    <col min="14864" max="14864" width="2.28515625" customWidth="1"/>
    <col min="14865" max="14865" width="1.28515625" customWidth="1"/>
    <col min="14866" max="14870" width="6.28515625" customWidth="1"/>
    <col min="14871" max="14871" width="5.140625" customWidth="1"/>
    <col min="14872" max="14872" width="6.28515625" customWidth="1"/>
    <col min="14873" max="14873" width="5.85546875" customWidth="1"/>
    <col min="14874" max="14874" width="7.42578125" customWidth="1"/>
    <col min="14875" max="14875" width="6.5703125" customWidth="1"/>
    <col min="14876" max="14876" width="9.7109375" customWidth="1"/>
    <col min="14877" max="14877" width="7.7109375" customWidth="1"/>
    <col min="14878" max="14878" width="8.5703125" customWidth="1"/>
    <col min="15105" max="15109" width="4.7109375" customWidth="1"/>
    <col min="15110" max="15111" width="8.7109375" customWidth="1"/>
    <col min="15112" max="15113" width="4.42578125" customWidth="1"/>
    <col min="15114" max="15114" width="4.28515625" customWidth="1"/>
    <col min="15115" max="15116" width="6.28515625" customWidth="1"/>
    <col min="15117" max="15117" width="4" customWidth="1"/>
    <col min="15118" max="15118" width="3.140625" customWidth="1"/>
    <col min="15119" max="15119" width="6.28515625" customWidth="1"/>
    <col min="15120" max="15120" width="2.28515625" customWidth="1"/>
    <col min="15121" max="15121" width="1.28515625" customWidth="1"/>
    <col min="15122" max="15126" width="6.28515625" customWidth="1"/>
    <col min="15127" max="15127" width="5.140625" customWidth="1"/>
    <col min="15128" max="15128" width="6.28515625" customWidth="1"/>
    <col min="15129" max="15129" width="5.85546875" customWidth="1"/>
    <col min="15130" max="15130" width="7.42578125" customWidth="1"/>
    <col min="15131" max="15131" width="6.5703125" customWidth="1"/>
    <col min="15132" max="15132" width="9.7109375" customWidth="1"/>
    <col min="15133" max="15133" width="7.7109375" customWidth="1"/>
    <col min="15134" max="15134" width="8.5703125" customWidth="1"/>
    <col min="15361" max="15365" width="4.7109375" customWidth="1"/>
    <col min="15366" max="15367" width="8.7109375" customWidth="1"/>
    <col min="15368" max="15369" width="4.42578125" customWidth="1"/>
    <col min="15370" max="15370" width="4.28515625" customWidth="1"/>
    <col min="15371" max="15372" width="6.28515625" customWidth="1"/>
    <col min="15373" max="15373" width="4" customWidth="1"/>
    <col min="15374" max="15374" width="3.140625" customWidth="1"/>
    <col min="15375" max="15375" width="6.28515625" customWidth="1"/>
    <col min="15376" max="15376" width="2.28515625" customWidth="1"/>
    <col min="15377" max="15377" width="1.28515625" customWidth="1"/>
    <col min="15378" max="15382" width="6.28515625" customWidth="1"/>
    <col min="15383" max="15383" width="5.140625" customWidth="1"/>
    <col min="15384" max="15384" width="6.28515625" customWidth="1"/>
    <col min="15385" max="15385" width="5.85546875" customWidth="1"/>
    <col min="15386" max="15386" width="7.42578125" customWidth="1"/>
    <col min="15387" max="15387" width="6.5703125" customWidth="1"/>
    <col min="15388" max="15388" width="9.7109375" customWidth="1"/>
    <col min="15389" max="15389" width="7.7109375" customWidth="1"/>
    <col min="15390" max="15390" width="8.5703125" customWidth="1"/>
    <col min="15617" max="15621" width="4.7109375" customWidth="1"/>
    <col min="15622" max="15623" width="8.7109375" customWidth="1"/>
    <col min="15624" max="15625" width="4.42578125" customWidth="1"/>
    <col min="15626" max="15626" width="4.28515625" customWidth="1"/>
    <col min="15627" max="15628" width="6.28515625" customWidth="1"/>
    <col min="15629" max="15629" width="4" customWidth="1"/>
    <col min="15630" max="15630" width="3.140625" customWidth="1"/>
    <col min="15631" max="15631" width="6.28515625" customWidth="1"/>
    <col min="15632" max="15632" width="2.28515625" customWidth="1"/>
    <col min="15633" max="15633" width="1.28515625" customWidth="1"/>
    <col min="15634" max="15638" width="6.28515625" customWidth="1"/>
    <col min="15639" max="15639" width="5.140625" customWidth="1"/>
    <col min="15640" max="15640" width="6.28515625" customWidth="1"/>
    <col min="15641" max="15641" width="5.85546875" customWidth="1"/>
    <col min="15642" max="15642" width="7.42578125" customWidth="1"/>
    <col min="15643" max="15643" width="6.5703125" customWidth="1"/>
    <col min="15644" max="15644" width="9.7109375" customWidth="1"/>
    <col min="15645" max="15645" width="7.7109375" customWidth="1"/>
    <col min="15646" max="15646" width="8.5703125" customWidth="1"/>
    <col min="15873" max="15877" width="4.7109375" customWidth="1"/>
    <col min="15878" max="15879" width="8.7109375" customWidth="1"/>
    <col min="15880" max="15881" width="4.42578125" customWidth="1"/>
    <col min="15882" max="15882" width="4.28515625" customWidth="1"/>
    <col min="15883" max="15884" width="6.28515625" customWidth="1"/>
    <col min="15885" max="15885" width="4" customWidth="1"/>
    <col min="15886" max="15886" width="3.140625" customWidth="1"/>
    <col min="15887" max="15887" width="6.28515625" customWidth="1"/>
    <col min="15888" max="15888" width="2.28515625" customWidth="1"/>
    <col min="15889" max="15889" width="1.28515625" customWidth="1"/>
    <col min="15890" max="15894" width="6.28515625" customWidth="1"/>
    <col min="15895" max="15895" width="5.140625" customWidth="1"/>
    <col min="15896" max="15896" width="6.28515625" customWidth="1"/>
    <col min="15897" max="15897" width="5.85546875" customWidth="1"/>
    <col min="15898" max="15898" width="7.42578125" customWidth="1"/>
    <col min="15899" max="15899" width="6.5703125" customWidth="1"/>
    <col min="15900" max="15900" width="9.7109375" customWidth="1"/>
    <col min="15901" max="15901" width="7.7109375" customWidth="1"/>
    <col min="15902" max="15902" width="8.5703125" customWidth="1"/>
    <col min="16129" max="16133" width="4.7109375" customWidth="1"/>
    <col min="16134" max="16135" width="8.7109375" customWidth="1"/>
    <col min="16136" max="16137" width="4.42578125" customWidth="1"/>
    <col min="16138" max="16138" width="4.28515625" customWidth="1"/>
    <col min="16139" max="16140" width="6.28515625" customWidth="1"/>
    <col min="16141" max="16141" width="4" customWidth="1"/>
    <col min="16142" max="16142" width="3.140625" customWidth="1"/>
    <col min="16143" max="16143" width="6.28515625" customWidth="1"/>
    <col min="16144" max="16144" width="2.28515625" customWidth="1"/>
    <col min="16145" max="16145" width="1.28515625" customWidth="1"/>
    <col min="16146" max="16150" width="6.28515625" customWidth="1"/>
    <col min="16151" max="16151" width="5.140625" customWidth="1"/>
    <col min="16152" max="16152" width="6.28515625" customWidth="1"/>
    <col min="16153" max="16153" width="5.85546875" customWidth="1"/>
    <col min="16154" max="16154" width="7.42578125" customWidth="1"/>
    <col min="16155" max="16155" width="6.5703125" customWidth="1"/>
    <col min="16156" max="16156" width="9.7109375" customWidth="1"/>
    <col min="16157" max="16157" width="7.7109375" customWidth="1"/>
    <col min="16158" max="16158" width="8.5703125" customWidth="1"/>
  </cols>
  <sheetData>
    <row r="1" spans="1:30" ht="14.45" x14ac:dyDescent="0.3">
      <c r="A1" s="442" t="s">
        <v>109</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row>
    <row r="2" spans="1:30" ht="14.45" x14ac:dyDescent="0.3">
      <c r="A2" s="442" t="s">
        <v>110</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row>
    <row r="3" spans="1:30" ht="14.45" x14ac:dyDescent="0.3">
      <c r="A3" s="443" t="s">
        <v>111</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row>
    <row r="4" spans="1:30" ht="7.5" customHeight="1" x14ac:dyDescent="0.3">
      <c r="A4" s="166"/>
      <c r="B4" s="166"/>
      <c r="C4" s="166"/>
      <c r="D4" s="166"/>
      <c r="E4" s="166"/>
      <c r="F4" s="166"/>
      <c r="G4" s="166"/>
    </row>
    <row r="5" spans="1:30" ht="15.75" customHeight="1" x14ac:dyDescent="0.3">
      <c r="A5" s="440" t="s">
        <v>177</v>
      </c>
      <c r="B5" s="440"/>
      <c r="C5" s="440"/>
      <c r="D5" s="440"/>
      <c r="E5" s="440"/>
      <c r="F5" s="169" t="s">
        <v>178</v>
      </c>
      <c r="G5" s="170"/>
      <c r="H5" s="171"/>
      <c r="J5" s="172"/>
      <c r="K5" s="173"/>
      <c r="L5" s="173"/>
      <c r="M5" s="173"/>
      <c r="N5" s="173"/>
      <c r="O5" s="173"/>
      <c r="P5" s="173"/>
    </row>
    <row r="6" spans="1:30" ht="15.75" customHeight="1" x14ac:dyDescent="0.3">
      <c r="A6" s="440" t="s">
        <v>179</v>
      </c>
      <c r="B6" s="440"/>
      <c r="C6" s="440"/>
      <c r="D6" s="440"/>
      <c r="E6" s="440"/>
      <c r="F6" s="174" t="s">
        <v>172</v>
      </c>
      <c r="G6" s="170"/>
      <c r="H6" s="171"/>
      <c r="K6" s="170"/>
      <c r="L6" s="170"/>
      <c r="M6" s="170"/>
      <c r="N6" s="170"/>
      <c r="O6" s="170"/>
    </row>
    <row r="7" spans="1:30" ht="15.75" customHeight="1" x14ac:dyDescent="0.3">
      <c r="A7" s="440" t="s">
        <v>180</v>
      </c>
      <c r="B7" s="440"/>
      <c r="C7" s="440"/>
      <c r="D7" s="440"/>
      <c r="E7" s="440"/>
      <c r="F7" s="173" t="s">
        <v>115</v>
      </c>
      <c r="G7" s="170"/>
      <c r="H7" s="171"/>
    </row>
    <row r="8" spans="1:30" ht="15.75" customHeight="1" x14ac:dyDescent="0.3">
      <c r="A8" s="440" t="s">
        <v>181</v>
      </c>
      <c r="B8" s="440"/>
      <c r="C8" s="440"/>
      <c r="D8" s="440"/>
      <c r="E8" s="440"/>
      <c r="F8" s="173" t="s">
        <v>182</v>
      </c>
      <c r="G8" s="170"/>
      <c r="H8" s="171"/>
    </row>
    <row r="9" spans="1:30" ht="15.75" customHeight="1" x14ac:dyDescent="0.3">
      <c r="A9" s="440" t="s">
        <v>183</v>
      </c>
      <c r="B9" s="440"/>
      <c r="C9" s="440"/>
      <c r="D9" s="440"/>
      <c r="E9" s="440"/>
      <c r="F9" s="173" t="s">
        <v>184</v>
      </c>
      <c r="G9" s="170"/>
      <c r="H9" s="171"/>
    </row>
    <row r="10" spans="1:30" ht="15.75" customHeight="1" x14ac:dyDescent="0.3">
      <c r="A10" s="440" t="s">
        <v>185</v>
      </c>
      <c r="B10" s="440"/>
      <c r="C10" s="440"/>
      <c r="D10" s="440"/>
      <c r="E10" s="440"/>
      <c r="F10" s="175" t="s">
        <v>186</v>
      </c>
      <c r="G10" s="176"/>
      <c r="H10" s="177"/>
    </row>
    <row r="11" spans="1:30" ht="15.75" customHeight="1" x14ac:dyDescent="0.3">
      <c r="A11" s="441" t="s">
        <v>187</v>
      </c>
      <c r="B11" s="441"/>
      <c r="C11" s="441"/>
      <c r="D11" s="441"/>
      <c r="E11" s="441"/>
      <c r="F11" t="s">
        <v>188</v>
      </c>
      <c r="G11" s="178"/>
      <c r="H11" s="179"/>
    </row>
    <row r="12" spans="1:30" ht="72" customHeight="1" x14ac:dyDescent="0.3">
      <c r="A12" s="386" t="s">
        <v>189</v>
      </c>
      <c r="B12" s="387"/>
      <c r="C12" s="387"/>
      <c r="D12" s="387"/>
      <c r="E12" s="388"/>
      <c r="F12" s="433" t="s">
        <v>190</v>
      </c>
      <c r="G12" s="434"/>
      <c r="H12" s="409" t="s">
        <v>191</v>
      </c>
      <c r="I12" s="411"/>
      <c r="J12" s="180" t="s">
        <v>37</v>
      </c>
      <c r="K12" s="181" t="s">
        <v>192</v>
      </c>
      <c r="L12" s="439" t="s">
        <v>193</v>
      </c>
      <c r="M12" s="439"/>
      <c r="N12" s="439"/>
      <c r="O12" s="439" t="s">
        <v>194</v>
      </c>
      <c r="P12" s="439"/>
      <c r="Q12" s="439"/>
      <c r="R12" s="386" t="s">
        <v>195</v>
      </c>
      <c r="S12" s="387"/>
      <c r="T12" s="387"/>
      <c r="U12" s="388"/>
      <c r="V12" s="386" t="s">
        <v>196</v>
      </c>
      <c r="W12" s="388"/>
      <c r="X12" s="409" t="s">
        <v>197</v>
      </c>
      <c r="Y12" s="411"/>
      <c r="Z12" s="433" t="s">
        <v>198</v>
      </c>
      <c r="AA12" s="434"/>
      <c r="AB12" s="433" t="s">
        <v>199</v>
      </c>
      <c r="AC12" s="435"/>
      <c r="AD12" s="434"/>
    </row>
    <row r="13" spans="1:30" ht="24" customHeight="1" x14ac:dyDescent="0.3">
      <c r="A13" s="436" t="s">
        <v>200</v>
      </c>
      <c r="B13" s="437"/>
      <c r="C13" s="437"/>
      <c r="D13" s="437"/>
      <c r="E13" s="438"/>
      <c r="F13" s="182"/>
      <c r="G13" s="183"/>
      <c r="H13" s="184"/>
      <c r="I13" s="185"/>
      <c r="J13" s="180"/>
      <c r="K13" s="180"/>
      <c r="L13" s="186"/>
      <c r="M13" s="187"/>
      <c r="N13" s="188"/>
      <c r="O13" s="186"/>
      <c r="P13" s="187"/>
      <c r="Q13" s="188"/>
      <c r="R13" s="186"/>
      <c r="S13" s="187"/>
      <c r="T13" s="187"/>
      <c r="U13" s="188"/>
      <c r="V13" s="186"/>
      <c r="W13" s="188"/>
      <c r="X13" s="184"/>
      <c r="Y13" s="185"/>
      <c r="Z13" s="182"/>
      <c r="AA13" s="183"/>
      <c r="AB13" s="182"/>
      <c r="AC13" s="189"/>
      <c r="AD13" s="183"/>
    </row>
    <row r="14" spans="1:30" s="170" customFormat="1" ht="36" customHeight="1" x14ac:dyDescent="0.3">
      <c r="A14" s="405" t="s">
        <v>201</v>
      </c>
      <c r="B14" s="406"/>
      <c r="C14" s="406"/>
      <c r="D14" s="406"/>
      <c r="E14" s="407"/>
      <c r="F14" s="386" t="s">
        <v>202</v>
      </c>
      <c r="G14" s="388"/>
      <c r="H14" s="386" t="s">
        <v>65</v>
      </c>
      <c r="I14" s="388"/>
      <c r="J14" s="180" t="s">
        <v>53</v>
      </c>
      <c r="K14" s="180" t="s">
        <v>203</v>
      </c>
      <c r="L14" s="386" t="s">
        <v>204</v>
      </c>
      <c r="M14" s="387"/>
      <c r="N14" s="388"/>
      <c r="O14" s="386" t="s">
        <v>85</v>
      </c>
      <c r="P14" s="387"/>
      <c r="Q14" s="388"/>
      <c r="R14" s="409" t="s">
        <v>205</v>
      </c>
      <c r="S14" s="410"/>
      <c r="T14" s="410"/>
      <c r="U14" s="411"/>
      <c r="V14" s="389">
        <v>24840</v>
      </c>
      <c r="W14" s="388"/>
      <c r="X14" s="423">
        <v>35003</v>
      </c>
      <c r="Y14" s="394"/>
      <c r="Z14" s="393" t="s">
        <v>206</v>
      </c>
      <c r="AA14" s="394"/>
      <c r="AB14" s="424" t="s">
        <v>207</v>
      </c>
      <c r="AC14" s="425"/>
      <c r="AD14" s="426"/>
    </row>
    <row r="15" spans="1:30" s="191" customFormat="1" ht="36" customHeight="1" x14ac:dyDescent="0.3">
      <c r="A15" s="427" t="s">
        <v>208</v>
      </c>
      <c r="B15" s="428"/>
      <c r="C15" s="428"/>
      <c r="D15" s="428"/>
      <c r="E15" s="429"/>
      <c r="F15" s="415" t="s">
        <v>209</v>
      </c>
      <c r="G15" s="392"/>
      <c r="H15" s="415" t="s">
        <v>65</v>
      </c>
      <c r="I15" s="392"/>
      <c r="J15" s="190" t="s">
        <v>53</v>
      </c>
      <c r="K15" s="190" t="s">
        <v>210</v>
      </c>
      <c r="L15" s="415" t="s">
        <v>204</v>
      </c>
      <c r="M15" s="416"/>
      <c r="N15" s="392"/>
      <c r="O15" s="415" t="s">
        <v>71</v>
      </c>
      <c r="P15" s="416"/>
      <c r="Q15" s="392"/>
      <c r="R15" s="430" t="s">
        <v>211</v>
      </c>
      <c r="S15" s="431"/>
      <c r="T15" s="431"/>
      <c r="U15" s="432"/>
      <c r="V15" s="391">
        <v>24966</v>
      </c>
      <c r="W15" s="392"/>
      <c r="X15" s="401">
        <v>34530</v>
      </c>
      <c r="Y15" s="402"/>
      <c r="Z15" s="403" t="s">
        <v>212</v>
      </c>
      <c r="AA15" s="402"/>
      <c r="AB15" s="420" t="s">
        <v>213</v>
      </c>
      <c r="AC15" s="421"/>
      <c r="AD15" s="422"/>
    </row>
    <row r="16" spans="1:30" s="192" customFormat="1" ht="36" customHeight="1" x14ac:dyDescent="0.3">
      <c r="A16" s="412" t="s">
        <v>214</v>
      </c>
      <c r="B16" s="413"/>
      <c r="C16" s="413"/>
      <c r="D16" s="413"/>
      <c r="E16" s="414"/>
      <c r="F16" s="415" t="s">
        <v>215</v>
      </c>
      <c r="G16" s="392"/>
      <c r="H16" s="415" t="s">
        <v>54</v>
      </c>
      <c r="I16" s="392"/>
      <c r="J16" s="190" t="s">
        <v>53</v>
      </c>
      <c r="K16" s="190" t="s">
        <v>216</v>
      </c>
      <c r="L16" s="415" t="s">
        <v>204</v>
      </c>
      <c r="M16" s="416"/>
      <c r="N16" s="392"/>
      <c r="O16" s="415"/>
      <c r="P16" s="416"/>
      <c r="Q16" s="392"/>
      <c r="R16" s="417" t="s">
        <v>217</v>
      </c>
      <c r="S16" s="418"/>
      <c r="T16" s="418"/>
      <c r="U16" s="419"/>
      <c r="V16" s="391">
        <v>22896</v>
      </c>
      <c r="W16" s="392"/>
      <c r="X16" s="401">
        <v>33676</v>
      </c>
      <c r="Y16" s="402"/>
      <c r="Z16" s="403" t="s">
        <v>218</v>
      </c>
      <c r="AA16" s="402"/>
      <c r="AB16" s="420" t="s">
        <v>219</v>
      </c>
      <c r="AC16" s="421"/>
      <c r="AD16" s="422"/>
    </row>
    <row r="17" spans="1:30" s="192" customFormat="1" ht="36" customHeight="1" x14ac:dyDescent="0.3">
      <c r="A17" s="412" t="s">
        <v>220</v>
      </c>
      <c r="B17" s="413"/>
      <c r="C17" s="413"/>
      <c r="D17" s="413"/>
      <c r="E17" s="414"/>
      <c r="F17" s="415" t="s">
        <v>221</v>
      </c>
      <c r="G17" s="392"/>
      <c r="H17" s="415" t="s">
        <v>65</v>
      </c>
      <c r="I17" s="392"/>
      <c r="J17" s="190" t="s">
        <v>81</v>
      </c>
      <c r="K17" s="190" t="s">
        <v>222</v>
      </c>
      <c r="L17" s="415" t="s">
        <v>204</v>
      </c>
      <c r="M17" s="416"/>
      <c r="N17" s="392"/>
      <c r="O17" s="415" t="s">
        <v>85</v>
      </c>
      <c r="P17" s="416"/>
      <c r="Q17" s="392"/>
      <c r="R17" s="417" t="s">
        <v>223</v>
      </c>
      <c r="S17" s="418"/>
      <c r="T17" s="418"/>
      <c r="U17" s="419"/>
      <c r="V17" s="391">
        <v>25651</v>
      </c>
      <c r="W17" s="392"/>
      <c r="X17" s="401">
        <v>35079</v>
      </c>
      <c r="Y17" s="402"/>
      <c r="Z17" s="403" t="s">
        <v>224</v>
      </c>
      <c r="AA17" s="402"/>
      <c r="AB17" s="403" t="s">
        <v>225</v>
      </c>
      <c r="AC17" s="404"/>
      <c r="AD17" s="402"/>
    </row>
    <row r="18" spans="1:30" s="193" customFormat="1" ht="36" customHeight="1" x14ac:dyDescent="0.3">
      <c r="A18" s="412" t="s">
        <v>226</v>
      </c>
      <c r="B18" s="413"/>
      <c r="C18" s="413"/>
      <c r="D18" s="413"/>
      <c r="E18" s="414"/>
      <c r="F18" s="408" t="s">
        <v>227</v>
      </c>
      <c r="G18" s="392"/>
      <c r="H18" s="415" t="s">
        <v>65</v>
      </c>
      <c r="I18" s="392"/>
      <c r="J18" s="190" t="s">
        <v>53</v>
      </c>
      <c r="K18" s="190" t="s">
        <v>228</v>
      </c>
      <c r="L18" s="415" t="s">
        <v>204</v>
      </c>
      <c r="M18" s="416"/>
      <c r="N18" s="392"/>
      <c r="O18" s="415"/>
      <c r="P18" s="416"/>
      <c r="Q18" s="392"/>
      <c r="R18" s="417" t="s">
        <v>229</v>
      </c>
      <c r="S18" s="418"/>
      <c r="T18" s="418"/>
      <c r="U18" s="419"/>
      <c r="V18" s="391">
        <v>28470</v>
      </c>
      <c r="W18" s="392"/>
      <c r="X18" s="401">
        <v>41064</v>
      </c>
      <c r="Y18" s="402"/>
      <c r="Z18" s="403" t="s">
        <v>230</v>
      </c>
      <c r="AA18" s="402"/>
      <c r="AB18" s="403" t="s">
        <v>225</v>
      </c>
      <c r="AC18" s="404"/>
      <c r="AD18" s="402"/>
    </row>
    <row r="19" spans="1:30" s="194" customFormat="1" ht="36" customHeight="1" x14ac:dyDescent="0.3">
      <c r="A19" s="405" t="s">
        <v>231</v>
      </c>
      <c r="B19" s="406"/>
      <c r="C19" s="406"/>
      <c r="D19" s="406"/>
      <c r="E19" s="407"/>
      <c r="F19" s="408" t="s">
        <v>232</v>
      </c>
      <c r="G19" s="392"/>
      <c r="H19" s="386" t="s">
        <v>65</v>
      </c>
      <c r="I19" s="388"/>
      <c r="J19" s="180" t="s">
        <v>53</v>
      </c>
      <c r="K19" s="180" t="s">
        <v>233</v>
      </c>
      <c r="L19" s="386" t="s">
        <v>204</v>
      </c>
      <c r="M19" s="387"/>
      <c r="N19" s="388"/>
      <c r="O19" s="386" t="s">
        <v>234</v>
      </c>
      <c r="P19" s="387"/>
      <c r="Q19" s="388"/>
      <c r="R19" s="409" t="s">
        <v>235</v>
      </c>
      <c r="S19" s="410"/>
      <c r="T19" s="410"/>
      <c r="U19" s="411"/>
      <c r="V19" s="389">
        <v>25749</v>
      </c>
      <c r="W19" s="388"/>
      <c r="X19" s="391">
        <v>41464</v>
      </c>
      <c r="Y19" s="392"/>
      <c r="Z19" s="393" t="s">
        <v>236</v>
      </c>
      <c r="AA19" s="394"/>
      <c r="AB19" s="395" t="s">
        <v>237</v>
      </c>
      <c r="AC19" s="396"/>
      <c r="AD19" s="397"/>
    </row>
    <row r="20" spans="1:30" s="194" customFormat="1" ht="18" customHeight="1" x14ac:dyDescent="0.3">
      <c r="A20" s="398" t="s">
        <v>238</v>
      </c>
      <c r="B20" s="399"/>
      <c r="C20" s="399"/>
      <c r="D20" s="399"/>
      <c r="E20" s="399"/>
      <c r="F20" s="399"/>
      <c r="G20" s="400"/>
      <c r="H20" s="384"/>
      <c r="I20" s="385"/>
      <c r="J20" s="195"/>
      <c r="K20" s="196"/>
      <c r="L20" s="386"/>
      <c r="M20" s="387"/>
      <c r="N20" s="388"/>
      <c r="O20" s="386"/>
      <c r="P20" s="387"/>
      <c r="Q20" s="388"/>
      <c r="R20" s="386"/>
      <c r="S20" s="387"/>
      <c r="T20" s="387"/>
      <c r="U20" s="388"/>
      <c r="V20" s="386"/>
      <c r="W20" s="388"/>
      <c r="X20" s="376"/>
      <c r="Y20" s="377"/>
      <c r="Z20" s="376"/>
      <c r="AA20" s="377"/>
      <c r="AB20" s="376"/>
      <c r="AC20" s="378"/>
      <c r="AD20" s="377"/>
    </row>
    <row r="21" spans="1:30" s="170" customFormat="1" ht="18.75" customHeight="1" x14ac:dyDescent="0.3">
      <c r="A21" s="379" t="s">
        <v>101</v>
      </c>
      <c r="B21" s="380"/>
      <c r="C21" s="380"/>
      <c r="D21" s="380"/>
      <c r="E21" s="381"/>
      <c r="F21" s="382" t="s">
        <v>239</v>
      </c>
      <c r="G21" s="383"/>
      <c r="H21" s="384" t="s">
        <v>166</v>
      </c>
      <c r="I21" s="385"/>
      <c r="J21" s="195" t="s">
        <v>81</v>
      </c>
      <c r="K21" s="196"/>
      <c r="L21" s="386"/>
      <c r="M21" s="387"/>
      <c r="N21" s="388"/>
      <c r="O21" s="386" t="s">
        <v>240</v>
      </c>
      <c r="P21" s="387"/>
      <c r="Q21" s="388"/>
      <c r="R21" s="386" t="s">
        <v>241</v>
      </c>
      <c r="S21" s="387"/>
      <c r="T21" s="387"/>
      <c r="U21" s="388"/>
      <c r="V21" s="389">
        <v>23793</v>
      </c>
      <c r="W21" s="388"/>
      <c r="X21" s="390">
        <v>33609</v>
      </c>
      <c r="Y21" s="377"/>
      <c r="Z21" s="369" t="s">
        <v>242</v>
      </c>
      <c r="AA21" s="370"/>
      <c r="AB21" s="371" t="s">
        <v>277</v>
      </c>
      <c r="AC21" s="372"/>
      <c r="AD21" s="373"/>
    </row>
    <row r="22" spans="1:30" s="170" customFormat="1" ht="18.75" customHeight="1" x14ac:dyDescent="0.3">
      <c r="A22" s="197"/>
      <c r="B22" s="197"/>
      <c r="C22" s="197"/>
      <c r="D22" s="197"/>
      <c r="E22" s="197"/>
      <c r="F22" s="197"/>
      <c r="G22" s="197"/>
      <c r="H22" s="198"/>
      <c r="I22" s="199"/>
      <c r="J22" s="200"/>
      <c r="K22" s="200"/>
      <c r="L22" s="200"/>
      <c r="M22" s="200"/>
      <c r="N22" s="200"/>
      <c r="O22" s="200"/>
      <c r="P22" s="197"/>
      <c r="Q22" s="197"/>
      <c r="R22" s="197"/>
      <c r="S22" s="197"/>
      <c r="T22" s="200"/>
      <c r="U22" s="197"/>
      <c r="V22" s="201"/>
      <c r="W22" s="201"/>
      <c r="X22" s="200"/>
      <c r="AB22" s="202"/>
      <c r="AC22" s="202"/>
      <c r="AD22" s="202"/>
    </row>
    <row r="23" spans="1:30" s="170" customFormat="1" ht="18.75" customHeight="1" x14ac:dyDescent="0.3">
      <c r="A23" s="360" t="s">
        <v>243</v>
      </c>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row>
    <row r="24" spans="1:30" s="170" customFormat="1" ht="18.75" customHeight="1" x14ac:dyDescent="0.25">
      <c r="A24" s="197"/>
      <c r="B24" s="197"/>
      <c r="C24" s="197"/>
      <c r="D24" s="197"/>
      <c r="E24" s="197"/>
      <c r="F24" s="197"/>
      <c r="G24" s="197"/>
      <c r="H24" s="198"/>
      <c r="I24" s="199"/>
      <c r="J24" s="200"/>
      <c r="K24" s="200"/>
      <c r="L24" s="200"/>
      <c r="M24" s="200"/>
      <c r="N24" s="200"/>
      <c r="O24" s="200"/>
      <c r="P24" s="197"/>
      <c r="Q24" s="203"/>
      <c r="R24" s="203"/>
      <c r="S24" s="203"/>
      <c r="T24" s="200"/>
      <c r="U24" s="197"/>
      <c r="V24" s="201"/>
      <c r="W24" s="201"/>
      <c r="X24" s="200"/>
      <c r="AB24" s="202"/>
      <c r="AC24" s="202"/>
      <c r="AD24" s="202"/>
    </row>
    <row r="25" spans="1:30" x14ac:dyDescent="0.25">
      <c r="A25" s="374"/>
      <c r="B25" s="374"/>
      <c r="C25" s="374"/>
      <c r="D25" s="374"/>
      <c r="E25" s="374"/>
      <c r="F25" s="374"/>
      <c r="G25" s="374"/>
      <c r="H25" s="374"/>
      <c r="I25" s="374"/>
      <c r="J25" s="374"/>
      <c r="K25" s="374"/>
      <c r="L25" s="374"/>
      <c r="M25" s="374"/>
      <c r="N25" s="374"/>
      <c r="O25" s="374"/>
      <c r="P25" s="374"/>
      <c r="Q25" s="374"/>
      <c r="R25" s="374"/>
      <c r="S25" s="374"/>
      <c r="T25" s="374"/>
      <c r="U25" s="374"/>
      <c r="V25" s="374"/>
      <c r="W25" s="374"/>
      <c r="X25" s="204"/>
      <c r="Y25" s="204"/>
      <c r="Z25" s="204"/>
      <c r="AA25" s="204"/>
      <c r="AB25" s="205"/>
      <c r="AC25" s="205"/>
      <c r="AD25" s="205"/>
    </row>
    <row r="26" spans="1:30" x14ac:dyDescent="0.25">
      <c r="A26" s="206"/>
      <c r="B26" s="206"/>
      <c r="C26" s="206"/>
      <c r="D26" s="206"/>
      <c r="E26" s="206"/>
      <c r="F26" s="206"/>
      <c r="G26" s="206"/>
      <c r="H26" s="207"/>
      <c r="I26" s="208"/>
      <c r="J26" s="209"/>
      <c r="K26" s="204"/>
      <c r="L26" s="204"/>
      <c r="M26" s="204"/>
      <c r="N26" s="204"/>
      <c r="O26" s="204"/>
      <c r="P26" s="204"/>
      <c r="Q26" s="204"/>
      <c r="R26" s="204"/>
      <c r="S26" s="204"/>
      <c r="T26" s="204"/>
    </row>
    <row r="27" spans="1:30" ht="15" customHeight="1" x14ac:dyDescent="0.3">
      <c r="I27" s="375"/>
      <c r="J27" s="375"/>
      <c r="K27" s="375"/>
      <c r="L27" s="375" t="s">
        <v>139</v>
      </c>
      <c r="M27" s="375"/>
      <c r="N27" s="375"/>
      <c r="O27" s="375" t="s">
        <v>140</v>
      </c>
      <c r="P27" s="375"/>
      <c r="Q27" s="375"/>
      <c r="R27" s="375" t="s">
        <v>141</v>
      </c>
      <c r="S27" s="375"/>
      <c r="T27" s="375"/>
    </row>
    <row r="28" spans="1:30" ht="15" customHeight="1" x14ac:dyDescent="0.25">
      <c r="I28" s="364" t="s">
        <v>244</v>
      </c>
      <c r="J28" s="364"/>
      <c r="K28" s="364"/>
      <c r="L28" s="362"/>
      <c r="M28" s="362"/>
      <c r="N28" s="362"/>
      <c r="O28" s="362"/>
      <c r="P28" s="362"/>
      <c r="Q28" s="362"/>
      <c r="R28" s="362"/>
      <c r="S28" s="362"/>
      <c r="T28" s="362"/>
    </row>
    <row r="29" spans="1:30" ht="15.75" x14ac:dyDescent="0.25">
      <c r="F29" s="170"/>
      <c r="G29" s="170"/>
      <c r="H29" s="170"/>
      <c r="I29" s="364" t="s">
        <v>245</v>
      </c>
      <c r="J29" s="364"/>
      <c r="K29" s="364"/>
      <c r="L29" s="362"/>
      <c r="M29" s="362"/>
      <c r="N29" s="362"/>
      <c r="O29" s="362"/>
      <c r="P29" s="362"/>
      <c r="Q29" s="362"/>
      <c r="R29" s="362"/>
      <c r="S29" s="362"/>
      <c r="T29" s="362"/>
    </row>
    <row r="30" spans="1:30" ht="15.75" customHeight="1" x14ac:dyDescent="0.25">
      <c r="F30" s="210"/>
      <c r="G30" s="210"/>
      <c r="H30" s="210"/>
      <c r="I30" s="364" t="s">
        <v>246</v>
      </c>
      <c r="J30" s="364"/>
      <c r="K30" s="364"/>
      <c r="L30" s="362">
        <v>1</v>
      </c>
      <c r="M30" s="362"/>
      <c r="N30" s="362"/>
      <c r="O30" s="362"/>
      <c r="P30" s="362"/>
      <c r="Q30" s="362"/>
      <c r="R30" s="362">
        <v>1</v>
      </c>
      <c r="S30" s="362"/>
      <c r="T30" s="362"/>
    </row>
    <row r="31" spans="1:30" ht="15.75" x14ac:dyDescent="0.25">
      <c r="I31" s="361" t="s">
        <v>175</v>
      </c>
      <c r="J31" s="361"/>
      <c r="K31" s="361"/>
      <c r="L31" s="362">
        <f>SUM(L28:N30)</f>
        <v>1</v>
      </c>
      <c r="M31" s="362"/>
      <c r="N31" s="362"/>
      <c r="O31" s="362">
        <f>SUM(O28:Q30)</f>
        <v>0</v>
      </c>
      <c r="P31" s="362"/>
      <c r="Q31" s="362"/>
      <c r="R31" s="362">
        <f>O31+L31</f>
        <v>1</v>
      </c>
      <c r="S31" s="362"/>
      <c r="T31" s="362"/>
    </row>
    <row r="32" spans="1:30" ht="15.75" x14ac:dyDescent="0.25">
      <c r="A32" s="368" t="s">
        <v>101</v>
      </c>
      <c r="B32" s="368"/>
      <c r="C32" s="368"/>
      <c r="D32" s="368"/>
      <c r="E32" s="368"/>
      <c r="I32" s="364" t="s">
        <v>247</v>
      </c>
      <c r="J32" s="364"/>
      <c r="K32" s="364"/>
      <c r="L32" s="362"/>
      <c r="M32" s="362"/>
      <c r="N32" s="362"/>
      <c r="O32" s="362"/>
      <c r="P32" s="362"/>
      <c r="Q32" s="362"/>
      <c r="R32" s="362"/>
      <c r="S32" s="362"/>
      <c r="T32" s="362"/>
    </row>
    <row r="33" spans="1:20" ht="15.75" x14ac:dyDescent="0.25">
      <c r="A33" s="367" t="s">
        <v>248</v>
      </c>
      <c r="B33" s="367"/>
      <c r="C33" s="367"/>
      <c r="D33" s="367"/>
      <c r="E33" s="367"/>
      <c r="I33" s="364" t="s">
        <v>249</v>
      </c>
      <c r="J33" s="364"/>
      <c r="K33" s="364"/>
      <c r="L33" s="362"/>
      <c r="M33" s="362"/>
      <c r="N33" s="362"/>
      <c r="O33" s="362"/>
      <c r="P33" s="362"/>
      <c r="Q33" s="362"/>
      <c r="R33" s="362"/>
      <c r="S33" s="362"/>
      <c r="T33" s="362"/>
    </row>
    <row r="34" spans="1:20" ht="22.5" customHeight="1" x14ac:dyDescent="0.25">
      <c r="A34" s="367" t="s">
        <v>250</v>
      </c>
      <c r="B34" s="367"/>
      <c r="C34" s="367"/>
      <c r="D34" s="367"/>
      <c r="E34" s="367"/>
      <c r="I34" s="364" t="s">
        <v>175</v>
      </c>
      <c r="J34" s="364"/>
      <c r="K34" s="364"/>
      <c r="L34" s="362">
        <f>SUM(L32:N33)</f>
        <v>0</v>
      </c>
      <c r="M34" s="362"/>
      <c r="N34" s="362"/>
      <c r="O34" s="362">
        <f>SUM(O32:Q33)</f>
        <v>0</v>
      </c>
      <c r="P34" s="362"/>
      <c r="Q34" s="362"/>
      <c r="R34" s="362">
        <f>O34+L34</f>
        <v>0</v>
      </c>
      <c r="S34" s="362"/>
      <c r="T34" s="362"/>
    </row>
    <row r="35" spans="1:20" ht="15.75" x14ac:dyDescent="0.25">
      <c r="I35" s="364" t="s">
        <v>251</v>
      </c>
      <c r="J35" s="364"/>
      <c r="K35" s="364"/>
      <c r="L35" s="362"/>
      <c r="M35" s="362"/>
      <c r="N35" s="362"/>
      <c r="O35" s="362"/>
      <c r="P35" s="362"/>
      <c r="Q35" s="362"/>
      <c r="R35" s="362"/>
      <c r="S35" s="362"/>
      <c r="T35" s="362"/>
    </row>
    <row r="36" spans="1:20" ht="15.75" x14ac:dyDescent="0.25">
      <c r="A36" s="211"/>
      <c r="F36" s="212"/>
      <c r="G36" s="212"/>
      <c r="H36" s="212"/>
      <c r="I36" s="364" t="s">
        <v>252</v>
      </c>
      <c r="J36" s="364"/>
      <c r="K36" s="364"/>
      <c r="L36" s="362"/>
      <c r="M36" s="362"/>
      <c r="N36" s="362"/>
      <c r="O36" s="362"/>
      <c r="P36" s="362"/>
      <c r="Q36" s="362"/>
      <c r="R36" s="362"/>
      <c r="S36" s="362"/>
      <c r="T36" s="362"/>
    </row>
    <row r="37" spans="1:20" ht="15.75" x14ac:dyDescent="0.25">
      <c r="A37" s="366">
        <v>41796</v>
      </c>
      <c r="B37" s="366"/>
      <c r="C37" s="366"/>
      <c r="D37" s="366"/>
      <c r="E37" s="366"/>
      <c r="F37" s="210"/>
      <c r="G37" s="210"/>
      <c r="H37" s="210"/>
      <c r="I37" s="364" t="s">
        <v>253</v>
      </c>
      <c r="J37" s="364"/>
      <c r="K37" s="364"/>
      <c r="L37" s="362"/>
      <c r="M37" s="362"/>
      <c r="N37" s="362"/>
      <c r="O37" s="362"/>
      <c r="P37" s="362"/>
      <c r="Q37" s="362"/>
      <c r="R37" s="362"/>
      <c r="S37" s="362"/>
      <c r="T37" s="362"/>
    </row>
    <row r="38" spans="1:20" ht="24" customHeight="1" x14ac:dyDescent="0.25">
      <c r="A38" s="365" t="s">
        <v>254</v>
      </c>
      <c r="B38" s="365"/>
      <c r="C38" s="365"/>
      <c r="D38" s="365"/>
      <c r="E38" s="365"/>
      <c r="I38" s="361" t="s">
        <v>175</v>
      </c>
      <c r="J38" s="361"/>
      <c r="K38" s="361"/>
      <c r="L38" s="362">
        <f>SUM(L35:N37)</f>
        <v>0</v>
      </c>
      <c r="M38" s="362"/>
      <c r="N38" s="362"/>
      <c r="O38" s="362">
        <f>SUM(O35:Q37)</f>
        <v>0</v>
      </c>
      <c r="P38" s="362"/>
      <c r="Q38" s="362"/>
      <c r="R38" s="362">
        <f>O38+L38</f>
        <v>0</v>
      </c>
      <c r="S38" s="362"/>
      <c r="T38" s="362"/>
    </row>
    <row r="39" spans="1:20" ht="15.75" x14ac:dyDescent="0.25">
      <c r="I39" s="364" t="s">
        <v>255</v>
      </c>
      <c r="J39" s="364"/>
      <c r="K39" s="364"/>
      <c r="L39" s="362"/>
      <c r="M39" s="362"/>
      <c r="N39" s="362"/>
      <c r="O39" s="362"/>
      <c r="P39" s="362"/>
      <c r="Q39" s="362"/>
      <c r="R39" s="362"/>
      <c r="S39" s="362"/>
      <c r="T39" s="362"/>
    </row>
    <row r="40" spans="1:20" ht="15.75" x14ac:dyDescent="0.25">
      <c r="I40" s="364" t="s">
        <v>256</v>
      </c>
      <c r="J40" s="364"/>
      <c r="K40" s="364"/>
      <c r="L40" s="362"/>
      <c r="M40" s="362"/>
      <c r="N40" s="362"/>
      <c r="O40" s="362">
        <v>1</v>
      </c>
      <c r="P40" s="362"/>
      <c r="Q40" s="362"/>
      <c r="R40" s="362"/>
      <c r="S40" s="362"/>
      <c r="T40" s="362"/>
    </row>
    <row r="41" spans="1:20" ht="15.75" x14ac:dyDescent="0.25">
      <c r="I41" s="364" t="s">
        <v>257</v>
      </c>
      <c r="J41" s="364"/>
      <c r="K41" s="364"/>
      <c r="L41" s="362">
        <v>1</v>
      </c>
      <c r="M41" s="362"/>
      <c r="N41" s="362"/>
      <c r="O41" s="362">
        <v>4</v>
      </c>
      <c r="P41" s="362"/>
      <c r="Q41" s="362"/>
      <c r="R41" s="362"/>
      <c r="S41" s="362"/>
      <c r="T41" s="362"/>
    </row>
    <row r="42" spans="1:20" ht="15.75" x14ac:dyDescent="0.25">
      <c r="I42" s="361" t="s">
        <v>175</v>
      </c>
      <c r="J42" s="361"/>
      <c r="K42" s="361"/>
      <c r="L42" s="362">
        <f>SUM(L39:N41)</f>
        <v>1</v>
      </c>
      <c r="M42" s="362"/>
      <c r="N42" s="362"/>
      <c r="O42" s="362">
        <f>SUM(O39:Q41)</f>
        <v>5</v>
      </c>
      <c r="P42" s="362"/>
      <c r="Q42" s="362"/>
      <c r="R42" s="362">
        <f>O42+L42</f>
        <v>6</v>
      </c>
      <c r="S42" s="362"/>
      <c r="T42" s="362"/>
    </row>
    <row r="43" spans="1:20" ht="15.75" x14ac:dyDescent="0.25">
      <c r="I43" s="364" t="s">
        <v>258</v>
      </c>
      <c r="J43" s="364"/>
      <c r="K43" s="364"/>
      <c r="L43" s="362"/>
      <c r="M43" s="362"/>
      <c r="N43" s="362"/>
      <c r="O43" s="362"/>
      <c r="P43" s="362"/>
      <c r="Q43" s="362"/>
      <c r="R43" s="362"/>
      <c r="S43" s="362"/>
      <c r="T43" s="362"/>
    </row>
    <row r="44" spans="1:20" ht="15.75" x14ac:dyDescent="0.25">
      <c r="I44" s="364" t="s">
        <v>259</v>
      </c>
      <c r="J44" s="364"/>
      <c r="K44" s="364"/>
      <c r="L44" s="362"/>
      <c r="M44" s="362"/>
      <c r="N44" s="362"/>
      <c r="O44" s="362">
        <v>1</v>
      </c>
      <c r="P44" s="362"/>
      <c r="Q44" s="362"/>
      <c r="R44" s="362">
        <v>1</v>
      </c>
      <c r="S44" s="362"/>
      <c r="T44" s="362"/>
    </row>
    <row r="45" spans="1:20" ht="15.75" x14ac:dyDescent="0.25">
      <c r="I45" s="364" t="s">
        <v>260</v>
      </c>
      <c r="J45" s="364"/>
      <c r="K45" s="364"/>
      <c r="L45" s="362"/>
      <c r="M45" s="362"/>
      <c r="N45" s="362"/>
      <c r="O45" s="362"/>
      <c r="P45" s="362"/>
      <c r="Q45" s="362"/>
      <c r="R45" s="362"/>
      <c r="S45" s="362"/>
      <c r="T45" s="362"/>
    </row>
    <row r="46" spans="1:20" ht="15.75" x14ac:dyDescent="0.25">
      <c r="I46" s="361" t="s">
        <v>175</v>
      </c>
      <c r="J46" s="361"/>
      <c r="K46" s="361"/>
      <c r="L46" s="362">
        <f>SUM(L43:N45)</f>
        <v>0</v>
      </c>
      <c r="M46" s="362"/>
      <c r="N46" s="362"/>
      <c r="O46" s="362">
        <f>SUM(O43:Q45)</f>
        <v>1</v>
      </c>
      <c r="P46" s="362"/>
      <c r="Q46" s="362"/>
      <c r="R46" s="362">
        <f>O46+L46</f>
        <v>1</v>
      </c>
      <c r="S46" s="362"/>
      <c r="T46" s="362"/>
    </row>
    <row r="47" spans="1:20" ht="15.75" x14ac:dyDescent="0.25">
      <c r="I47" s="361" t="s">
        <v>261</v>
      </c>
      <c r="J47" s="361"/>
      <c r="K47" s="361"/>
      <c r="L47" s="363">
        <f>L46+L42+L38+L34+L31</f>
        <v>2</v>
      </c>
      <c r="M47" s="363"/>
      <c r="N47" s="363"/>
      <c r="O47" s="363">
        <f>O46+O42+O38+O34+O31</f>
        <v>6</v>
      </c>
      <c r="P47" s="363"/>
      <c r="Q47" s="363"/>
      <c r="R47" s="363">
        <f>R46+R42+R38+R34+R31</f>
        <v>8</v>
      </c>
      <c r="S47" s="363"/>
      <c r="T47" s="363"/>
    </row>
    <row r="51" spans="1:30" x14ac:dyDescent="0.25">
      <c r="A51" s="360" t="s">
        <v>262</v>
      </c>
      <c r="B51" s="360"/>
      <c r="C51" s="360"/>
      <c r="D51" s="360"/>
      <c r="E51" s="360"/>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row>
    <row r="52" spans="1:30" x14ac:dyDescent="0.25">
      <c r="U52">
        <v>0</v>
      </c>
    </row>
  </sheetData>
  <mergeCells count="192">
    <mergeCell ref="A8:E8"/>
    <mergeCell ref="A9:E9"/>
    <mergeCell ref="A10:E10"/>
    <mergeCell ref="A11:E11"/>
    <mergeCell ref="A12:E12"/>
    <mergeCell ref="F12:G12"/>
    <mergeCell ref="A1:AD1"/>
    <mergeCell ref="A2:AD2"/>
    <mergeCell ref="A3:AD3"/>
    <mergeCell ref="A5:E5"/>
    <mergeCell ref="A6:E6"/>
    <mergeCell ref="A7:E7"/>
    <mergeCell ref="Z12:AA12"/>
    <mergeCell ref="AB12:AD12"/>
    <mergeCell ref="A13:E13"/>
    <mergeCell ref="A14:E14"/>
    <mergeCell ref="F14:G14"/>
    <mergeCell ref="H14:I14"/>
    <mergeCell ref="L14:N14"/>
    <mergeCell ref="O14:Q14"/>
    <mergeCell ref="R14:U14"/>
    <mergeCell ref="V14:W14"/>
    <mergeCell ref="H12:I12"/>
    <mergeCell ref="L12:N12"/>
    <mergeCell ref="O12:Q12"/>
    <mergeCell ref="R12:U12"/>
    <mergeCell ref="V12:W12"/>
    <mergeCell ref="X12:Y12"/>
    <mergeCell ref="X14:Y14"/>
    <mergeCell ref="Z14:AA14"/>
    <mergeCell ref="AB14:AD14"/>
    <mergeCell ref="A15:E15"/>
    <mergeCell ref="F15:G15"/>
    <mergeCell ref="H15:I15"/>
    <mergeCell ref="L15:N15"/>
    <mergeCell ref="O15:Q15"/>
    <mergeCell ref="R15:U15"/>
    <mergeCell ref="V15:W15"/>
    <mergeCell ref="X15:Y15"/>
    <mergeCell ref="Z15:AA15"/>
    <mergeCell ref="AB15:AD15"/>
    <mergeCell ref="A16:E16"/>
    <mergeCell ref="F16:G16"/>
    <mergeCell ref="H16:I16"/>
    <mergeCell ref="L16:N16"/>
    <mergeCell ref="O16:Q16"/>
    <mergeCell ref="R16:U16"/>
    <mergeCell ref="V16:W16"/>
    <mergeCell ref="X16:Y16"/>
    <mergeCell ref="Z16:AA16"/>
    <mergeCell ref="AB16:AD16"/>
    <mergeCell ref="A17:E17"/>
    <mergeCell ref="F17:G17"/>
    <mergeCell ref="H17:I17"/>
    <mergeCell ref="L17:N17"/>
    <mergeCell ref="O17:Q17"/>
    <mergeCell ref="R17:U17"/>
    <mergeCell ref="V17:W17"/>
    <mergeCell ref="X17:Y17"/>
    <mergeCell ref="Z17:AA17"/>
    <mergeCell ref="AB17:AD17"/>
    <mergeCell ref="A18:E18"/>
    <mergeCell ref="F18:G18"/>
    <mergeCell ref="H18:I18"/>
    <mergeCell ref="L18:N18"/>
    <mergeCell ref="O18:Q18"/>
    <mergeCell ref="R18:U18"/>
    <mergeCell ref="V18:W18"/>
    <mergeCell ref="X18:Y18"/>
    <mergeCell ref="Z18:AA18"/>
    <mergeCell ref="AB18:AD18"/>
    <mergeCell ref="A19:E19"/>
    <mergeCell ref="F19:G19"/>
    <mergeCell ref="H19:I19"/>
    <mergeCell ref="L19:N19"/>
    <mergeCell ref="O19:Q19"/>
    <mergeCell ref="R19:U19"/>
    <mergeCell ref="V19:W19"/>
    <mergeCell ref="X19:Y19"/>
    <mergeCell ref="Z19:AA19"/>
    <mergeCell ref="AB19:AD19"/>
    <mergeCell ref="A20:G20"/>
    <mergeCell ref="H20:I20"/>
    <mergeCell ref="L20:N20"/>
    <mergeCell ref="O20:Q20"/>
    <mergeCell ref="R20:U20"/>
    <mergeCell ref="V20:W20"/>
    <mergeCell ref="X20:Y20"/>
    <mergeCell ref="Z21:AA21"/>
    <mergeCell ref="AB21:AD21"/>
    <mergeCell ref="A23:AD23"/>
    <mergeCell ref="A25:W25"/>
    <mergeCell ref="I27:K27"/>
    <mergeCell ref="L27:N27"/>
    <mergeCell ref="O27:Q27"/>
    <mergeCell ref="R27:T27"/>
    <mergeCell ref="Z20:AA20"/>
    <mergeCell ref="AB20:AD20"/>
    <mergeCell ref="A21:E21"/>
    <mergeCell ref="F21:G21"/>
    <mergeCell ref="H21:I21"/>
    <mergeCell ref="L21:N21"/>
    <mergeCell ref="O21:Q21"/>
    <mergeCell ref="R21:U21"/>
    <mergeCell ref="V21:W21"/>
    <mergeCell ref="X21:Y21"/>
    <mergeCell ref="I30:K30"/>
    <mergeCell ref="L30:N30"/>
    <mergeCell ref="O30:Q30"/>
    <mergeCell ref="R30:T30"/>
    <mergeCell ref="I31:K31"/>
    <mergeCell ref="L31:N31"/>
    <mergeCell ref="O31:Q31"/>
    <mergeCell ref="R31:T31"/>
    <mergeCell ref="I28:K28"/>
    <mergeCell ref="L28:N28"/>
    <mergeCell ref="O28:Q28"/>
    <mergeCell ref="R28:T28"/>
    <mergeCell ref="I29:K29"/>
    <mergeCell ref="L29:N29"/>
    <mergeCell ref="O29:Q29"/>
    <mergeCell ref="R29:T29"/>
    <mergeCell ref="A32:E32"/>
    <mergeCell ref="I32:K32"/>
    <mergeCell ref="L32:N32"/>
    <mergeCell ref="O32:Q32"/>
    <mergeCell ref="R32:T32"/>
    <mergeCell ref="A33:E33"/>
    <mergeCell ref="I33:K33"/>
    <mergeCell ref="L33:N33"/>
    <mergeCell ref="O33:Q33"/>
    <mergeCell ref="R33:T33"/>
    <mergeCell ref="A34:E34"/>
    <mergeCell ref="I34:K34"/>
    <mergeCell ref="L34:N34"/>
    <mergeCell ref="O34:Q34"/>
    <mergeCell ref="R34:T34"/>
    <mergeCell ref="I35:K35"/>
    <mergeCell ref="L35:N35"/>
    <mergeCell ref="O35:Q35"/>
    <mergeCell ref="R35:T35"/>
    <mergeCell ref="I36:K36"/>
    <mergeCell ref="L36:N36"/>
    <mergeCell ref="O36:Q36"/>
    <mergeCell ref="R36:T36"/>
    <mergeCell ref="A37:E37"/>
    <mergeCell ref="I37:K37"/>
    <mergeCell ref="L37:N37"/>
    <mergeCell ref="O37:Q37"/>
    <mergeCell ref="R37:T37"/>
    <mergeCell ref="I40:K40"/>
    <mergeCell ref="L40:N40"/>
    <mergeCell ref="O40:Q40"/>
    <mergeCell ref="R40:T40"/>
    <mergeCell ref="I41:K41"/>
    <mergeCell ref="L41:N41"/>
    <mergeCell ref="O41:Q41"/>
    <mergeCell ref="R41:T41"/>
    <mergeCell ref="A38:E38"/>
    <mergeCell ref="I38:K38"/>
    <mergeCell ref="L38:N38"/>
    <mergeCell ref="O38:Q38"/>
    <mergeCell ref="R38:T38"/>
    <mergeCell ref="I39:K39"/>
    <mergeCell ref="L39:N39"/>
    <mergeCell ref="O39:Q39"/>
    <mergeCell ref="R39:T39"/>
    <mergeCell ref="I44:K44"/>
    <mergeCell ref="L44:N44"/>
    <mergeCell ref="O44:Q44"/>
    <mergeCell ref="R44:T44"/>
    <mergeCell ref="I45:K45"/>
    <mergeCell ref="L45:N45"/>
    <mergeCell ref="O45:Q45"/>
    <mergeCell ref="R45:T45"/>
    <mergeCell ref="I42:K42"/>
    <mergeCell ref="L42:N42"/>
    <mergeCell ref="O42:Q42"/>
    <mergeCell ref="R42:T42"/>
    <mergeCell ref="I43:K43"/>
    <mergeCell ref="L43:N43"/>
    <mergeCell ref="O43:Q43"/>
    <mergeCell ref="R43:T43"/>
    <mergeCell ref="A51:AD51"/>
    <mergeCell ref="I46:K46"/>
    <mergeCell ref="L46:N46"/>
    <mergeCell ref="O46:Q46"/>
    <mergeCell ref="R46:T46"/>
    <mergeCell ref="I47:K47"/>
    <mergeCell ref="L47:N47"/>
    <mergeCell ref="O47:Q47"/>
    <mergeCell ref="R47:T47"/>
  </mergeCells>
  <hyperlinks>
    <hyperlink ref="AB14" r:id="rId1"/>
    <hyperlink ref="AB15" r:id="rId2"/>
    <hyperlink ref="AB16" r:id="rId3"/>
    <hyperlink ref="AB19" r:id="rId4"/>
    <hyperlink ref="AB21" r:id="rId5"/>
  </hyperlinks>
  <pageMargins left="0.49" right="0.2" top="0.78" bottom="0.5" header="0.3" footer="0.3"/>
  <pageSetup paperSize="5" scale="90" orientation="landscape" horizontalDpi="4294967293" r:id="rId6"/>
  <rowBreaks count="1" manualBreakCount="1">
    <brk id="24" max="2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7"/>
  <sheetViews>
    <sheetView view="pageBreakPreview" zoomScale="70" zoomScaleNormal="100" zoomScaleSheetLayoutView="70" workbookViewId="0">
      <selection activeCell="V6" sqref="V6"/>
    </sheetView>
  </sheetViews>
  <sheetFormatPr defaultColWidth="9.140625" defaultRowHeight="15" x14ac:dyDescent="0.25"/>
  <cols>
    <col min="1" max="1" width="3.42578125" style="58" customWidth="1"/>
    <col min="2" max="2" width="24.28515625" style="56" customWidth="1"/>
    <col min="3" max="3" width="7.85546875" style="56" customWidth="1"/>
    <col min="4" max="4" width="5.140625" style="56" customWidth="1"/>
    <col min="5" max="5" width="23.42578125" style="56" customWidth="1"/>
    <col min="6" max="6" width="10.7109375" style="61" customWidth="1"/>
    <col min="7" max="7" width="6" style="61" customWidth="1"/>
    <col min="8" max="9" width="5.5703125" style="56" customWidth="1"/>
    <col min="10" max="10" width="8.28515625" style="62" customWidth="1"/>
    <col min="11" max="11" width="7" style="62" customWidth="1"/>
    <col min="12" max="12" width="6.5703125" style="62" customWidth="1"/>
    <col min="13" max="13" width="5.85546875" style="56" customWidth="1"/>
    <col min="14" max="14" width="5.7109375" style="56" customWidth="1"/>
    <col min="15" max="15" width="6.7109375" style="56" customWidth="1"/>
    <col min="16" max="16" width="6.42578125" style="56" customWidth="1"/>
    <col min="17" max="17" width="7.85546875" style="56" customWidth="1"/>
    <col min="18" max="18" width="9.7109375" style="56" customWidth="1"/>
    <col min="19" max="19" width="1.28515625" style="56" customWidth="1"/>
    <col min="20" max="22" width="5.7109375" style="56" customWidth="1"/>
    <col min="23" max="23" width="1.42578125" style="56" customWidth="1"/>
    <col min="24" max="256" width="9.140625" style="56"/>
    <col min="257" max="257" width="3.42578125" style="56" customWidth="1"/>
    <col min="258" max="258" width="24.28515625" style="56" customWidth="1"/>
    <col min="259" max="259" width="7.85546875" style="56" customWidth="1"/>
    <col min="260" max="260" width="5.140625" style="56" customWidth="1"/>
    <col min="261" max="261" width="23.42578125" style="56" customWidth="1"/>
    <col min="262" max="262" width="10.7109375" style="56" customWidth="1"/>
    <col min="263" max="263" width="6" style="56" customWidth="1"/>
    <col min="264" max="265" width="5.5703125" style="56" customWidth="1"/>
    <col min="266" max="266" width="8.28515625" style="56" customWidth="1"/>
    <col min="267" max="267" width="7" style="56" customWidth="1"/>
    <col min="268" max="268" width="6.5703125" style="56" customWidth="1"/>
    <col min="269" max="269" width="5.85546875" style="56" customWidth="1"/>
    <col min="270" max="270" width="5.7109375" style="56" customWidth="1"/>
    <col min="271" max="271" width="6.7109375" style="56" customWidth="1"/>
    <col min="272" max="272" width="6.42578125" style="56" customWidth="1"/>
    <col min="273" max="273" width="7.85546875" style="56" customWidth="1"/>
    <col min="274" max="274" width="9.7109375" style="56" customWidth="1"/>
    <col min="275" max="275" width="1.28515625" style="56" customWidth="1"/>
    <col min="276" max="278" width="5.7109375" style="56" customWidth="1"/>
    <col min="279" max="279" width="1.42578125" style="56" customWidth="1"/>
    <col min="280" max="512" width="9.140625" style="56"/>
    <col min="513" max="513" width="3.42578125" style="56" customWidth="1"/>
    <col min="514" max="514" width="24.28515625" style="56" customWidth="1"/>
    <col min="515" max="515" width="7.85546875" style="56" customWidth="1"/>
    <col min="516" max="516" width="5.140625" style="56" customWidth="1"/>
    <col min="517" max="517" width="23.42578125" style="56" customWidth="1"/>
    <col min="518" max="518" width="10.7109375" style="56" customWidth="1"/>
    <col min="519" max="519" width="6" style="56" customWidth="1"/>
    <col min="520" max="521" width="5.5703125" style="56" customWidth="1"/>
    <col min="522" max="522" width="8.28515625" style="56" customWidth="1"/>
    <col min="523" max="523" width="7" style="56" customWidth="1"/>
    <col min="524" max="524" width="6.5703125" style="56" customWidth="1"/>
    <col min="525" max="525" width="5.85546875" style="56" customWidth="1"/>
    <col min="526" max="526" width="5.7109375" style="56" customWidth="1"/>
    <col min="527" max="527" width="6.7109375" style="56" customWidth="1"/>
    <col min="528" max="528" width="6.42578125" style="56" customWidth="1"/>
    <col min="529" max="529" width="7.85546875" style="56" customWidth="1"/>
    <col min="530" max="530" width="9.7109375" style="56" customWidth="1"/>
    <col min="531" max="531" width="1.28515625" style="56" customWidth="1"/>
    <col min="532" max="534" width="5.7109375" style="56" customWidth="1"/>
    <col min="535" max="535" width="1.42578125" style="56" customWidth="1"/>
    <col min="536" max="768" width="9.140625" style="56"/>
    <col min="769" max="769" width="3.42578125" style="56" customWidth="1"/>
    <col min="770" max="770" width="24.28515625" style="56" customWidth="1"/>
    <col min="771" max="771" width="7.85546875" style="56" customWidth="1"/>
    <col min="772" max="772" width="5.140625" style="56" customWidth="1"/>
    <col min="773" max="773" width="23.42578125" style="56" customWidth="1"/>
    <col min="774" max="774" width="10.7109375" style="56" customWidth="1"/>
    <col min="775" max="775" width="6" style="56" customWidth="1"/>
    <col min="776" max="777" width="5.5703125" style="56" customWidth="1"/>
    <col min="778" max="778" width="8.28515625" style="56" customWidth="1"/>
    <col min="779" max="779" width="7" style="56" customWidth="1"/>
    <col min="780" max="780" width="6.5703125" style="56" customWidth="1"/>
    <col min="781" max="781" width="5.85546875" style="56" customWidth="1"/>
    <col min="782" max="782" width="5.7109375" style="56" customWidth="1"/>
    <col min="783" max="783" width="6.7109375" style="56" customWidth="1"/>
    <col min="784" max="784" width="6.42578125" style="56" customWidth="1"/>
    <col min="785" max="785" width="7.85546875" style="56" customWidth="1"/>
    <col min="786" max="786" width="9.7109375" style="56" customWidth="1"/>
    <col min="787" max="787" width="1.28515625" style="56" customWidth="1"/>
    <col min="788" max="790" width="5.7109375" style="56" customWidth="1"/>
    <col min="791" max="791" width="1.42578125" style="56" customWidth="1"/>
    <col min="792" max="1024" width="9.140625" style="56"/>
    <col min="1025" max="1025" width="3.42578125" style="56" customWidth="1"/>
    <col min="1026" max="1026" width="24.28515625" style="56" customWidth="1"/>
    <col min="1027" max="1027" width="7.85546875" style="56" customWidth="1"/>
    <col min="1028" max="1028" width="5.140625" style="56" customWidth="1"/>
    <col min="1029" max="1029" width="23.42578125" style="56" customWidth="1"/>
    <col min="1030" max="1030" width="10.7109375" style="56" customWidth="1"/>
    <col min="1031" max="1031" width="6" style="56" customWidth="1"/>
    <col min="1032" max="1033" width="5.5703125" style="56" customWidth="1"/>
    <col min="1034" max="1034" width="8.28515625" style="56" customWidth="1"/>
    <col min="1035" max="1035" width="7" style="56" customWidth="1"/>
    <col min="1036" max="1036" width="6.5703125" style="56" customWidth="1"/>
    <col min="1037" max="1037" width="5.85546875" style="56" customWidth="1"/>
    <col min="1038" max="1038" width="5.7109375" style="56" customWidth="1"/>
    <col min="1039" max="1039" width="6.7109375" style="56" customWidth="1"/>
    <col min="1040" max="1040" width="6.42578125" style="56" customWidth="1"/>
    <col min="1041" max="1041" width="7.85546875" style="56" customWidth="1"/>
    <col min="1042" max="1042" width="9.7109375" style="56" customWidth="1"/>
    <col min="1043" max="1043" width="1.28515625" style="56" customWidth="1"/>
    <col min="1044" max="1046" width="5.7109375" style="56" customWidth="1"/>
    <col min="1047" max="1047" width="1.42578125" style="56" customWidth="1"/>
    <col min="1048" max="1280" width="9.140625" style="56"/>
    <col min="1281" max="1281" width="3.42578125" style="56" customWidth="1"/>
    <col min="1282" max="1282" width="24.28515625" style="56" customWidth="1"/>
    <col min="1283" max="1283" width="7.85546875" style="56" customWidth="1"/>
    <col min="1284" max="1284" width="5.140625" style="56" customWidth="1"/>
    <col min="1285" max="1285" width="23.42578125" style="56" customWidth="1"/>
    <col min="1286" max="1286" width="10.7109375" style="56" customWidth="1"/>
    <col min="1287" max="1287" width="6" style="56" customWidth="1"/>
    <col min="1288" max="1289" width="5.5703125" style="56" customWidth="1"/>
    <col min="1290" max="1290" width="8.28515625" style="56" customWidth="1"/>
    <col min="1291" max="1291" width="7" style="56" customWidth="1"/>
    <col min="1292" max="1292" width="6.5703125" style="56" customWidth="1"/>
    <col min="1293" max="1293" width="5.85546875" style="56" customWidth="1"/>
    <col min="1294" max="1294" width="5.7109375" style="56" customWidth="1"/>
    <col min="1295" max="1295" width="6.7109375" style="56" customWidth="1"/>
    <col min="1296" max="1296" width="6.42578125" style="56" customWidth="1"/>
    <col min="1297" max="1297" width="7.85546875" style="56" customWidth="1"/>
    <col min="1298" max="1298" width="9.7109375" style="56" customWidth="1"/>
    <col min="1299" max="1299" width="1.28515625" style="56" customWidth="1"/>
    <col min="1300" max="1302" width="5.7109375" style="56" customWidth="1"/>
    <col min="1303" max="1303" width="1.42578125" style="56" customWidth="1"/>
    <col min="1304" max="1536" width="9.140625" style="56"/>
    <col min="1537" max="1537" width="3.42578125" style="56" customWidth="1"/>
    <col min="1538" max="1538" width="24.28515625" style="56" customWidth="1"/>
    <col min="1539" max="1539" width="7.85546875" style="56" customWidth="1"/>
    <col min="1540" max="1540" width="5.140625" style="56" customWidth="1"/>
    <col min="1541" max="1541" width="23.42578125" style="56" customWidth="1"/>
    <col min="1542" max="1542" width="10.7109375" style="56" customWidth="1"/>
    <col min="1543" max="1543" width="6" style="56" customWidth="1"/>
    <col min="1544" max="1545" width="5.5703125" style="56" customWidth="1"/>
    <col min="1546" max="1546" width="8.28515625" style="56" customWidth="1"/>
    <col min="1547" max="1547" width="7" style="56" customWidth="1"/>
    <col min="1548" max="1548" width="6.5703125" style="56" customWidth="1"/>
    <col min="1549" max="1549" width="5.85546875" style="56" customWidth="1"/>
    <col min="1550" max="1550" width="5.7109375" style="56" customWidth="1"/>
    <col min="1551" max="1551" width="6.7109375" style="56" customWidth="1"/>
    <col min="1552" max="1552" width="6.42578125" style="56" customWidth="1"/>
    <col min="1553" max="1553" width="7.85546875" style="56" customWidth="1"/>
    <col min="1554" max="1554" width="9.7109375" style="56" customWidth="1"/>
    <col min="1555" max="1555" width="1.28515625" style="56" customWidth="1"/>
    <col min="1556" max="1558" width="5.7109375" style="56" customWidth="1"/>
    <col min="1559" max="1559" width="1.42578125" style="56" customWidth="1"/>
    <col min="1560" max="1792" width="9.140625" style="56"/>
    <col min="1793" max="1793" width="3.42578125" style="56" customWidth="1"/>
    <col min="1794" max="1794" width="24.28515625" style="56" customWidth="1"/>
    <col min="1795" max="1795" width="7.85546875" style="56" customWidth="1"/>
    <col min="1796" max="1796" width="5.140625" style="56" customWidth="1"/>
    <col min="1797" max="1797" width="23.42578125" style="56" customWidth="1"/>
    <col min="1798" max="1798" width="10.7109375" style="56" customWidth="1"/>
    <col min="1799" max="1799" width="6" style="56" customWidth="1"/>
    <col min="1800" max="1801" width="5.5703125" style="56" customWidth="1"/>
    <col min="1802" max="1802" width="8.28515625" style="56" customWidth="1"/>
    <col min="1803" max="1803" width="7" style="56" customWidth="1"/>
    <col min="1804" max="1804" width="6.5703125" style="56" customWidth="1"/>
    <col min="1805" max="1805" width="5.85546875" style="56" customWidth="1"/>
    <col min="1806" max="1806" width="5.7109375" style="56" customWidth="1"/>
    <col min="1807" max="1807" width="6.7109375" style="56" customWidth="1"/>
    <col min="1808" max="1808" width="6.42578125" style="56" customWidth="1"/>
    <col min="1809" max="1809" width="7.85546875" style="56" customWidth="1"/>
    <col min="1810" max="1810" width="9.7109375" style="56" customWidth="1"/>
    <col min="1811" max="1811" width="1.28515625" style="56" customWidth="1"/>
    <col min="1812" max="1814" width="5.7109375" style="56" customWidth="1"/>
    <col min="1815" max="1815" width="1.42578125" style="56" customWidth="1"/>
    <col min="1816" max="2048" width="9.140625" style="56"/>
    <col min="2049" max="2049" width="3.42578125" style="56" customWidth="1"/>
    <col min="2050" max="2050" width="24.28515625" style="56" customWidth="1"/>
    <col min="2051" max="2051" width="7.85546875" style="56" customWidth="1"/>
    <col min="2052" max="2052" width="5.140625" style="56" customWidth="1"/>
    <col min="2053" max="2053" width="23.42578125" style="56" customWidth="1"/>
    <col min="2054" max="2054" width="10.7109375" style="56" customWidth="1"/>
    <col min="2055" max="2055" width="6" style="56" customWidth="1"/>
    <col min="2056" max="2057" width="5.5703125" style="56" customWidth="1"/>
    <col min="2058" max="2058" width="8.28515625" style="56" customWidth="1"/>
    <col min="2059" max="2059" width="7" style="56" customWidth="1"/>
    <col min="2060" max="2060" width="6.5703125" style="56" customWidth="1"/>
    <col min="2061" max="2061" width="5.85546875" style="56" customWidth="1"/>
    <col min="2062" max="2062" width="5.7109375" style="56" customWidth="1"/>
    <col min="2063" max="2063" width="6.7109375" style="56" customWidth="1"/>
    <col min="2064" max="2064" width="6.42578125" style="56" customWidth="1"/>
    <col min="2065" max="2065" width="7.85546875" style="56" customWidth="1"/>
    <col min="2066" max="2066" width="9.7109375" style="56" customWidth="1"/>
    <col min="2067" max="2067" width="1.28515625" style="56" customWidth="1"/>
    <col min="2068" max="2070" width="5.7109375" style="56" customWidth="1"/>
    <col min="2071" max="2071" width="1.42578125" style="56" customWidth="1"/>
    <col min="2072" max="2304" width="9.140625" style="56"/>
    <col min="2305" max="2305" width="3.42578125" style="56" customWidth="1"/>
    <col min="2306" max="2306" width="24.28515625" style="56" customWidth="1"/>
    <col min="2307" max="2307" width="7.85546875" style="56" customWidth="1"/>
    <col min="2308" max="2308" width="5.140625" style="56" customWidth="1"/>
    <col min="2309" max="2309" width="23.42578125" style="56" customWidth="1"/>
    <col min="2310" max="2310" width="10.7109375" style="56" customWidth="1"/>
    <col min="2311" max="2311" width="6" style="56" customWidth="1"/>
    <col min="2312" max="2313" width="5.5703125" style="56" customWidth="1"/>
    <col min="2314" max="2314" width="8.28515625" style="56" customWidth="1"/>
    <col min="2315" max="2315" width="7" style="56" customWidth="1"/>
    <col min="2316" max="2316" width="6.5703125" style="56" customWidth="1"/>
    <col min="2317" max="2317" width="5.85546875" style="56" customWidth="1"/>
    <col min="2318" max="2318" width="5.7109375" style="56" customWidth="1"/>
    <col min="2319" max="2319" width="6.7109375" style="56" customWidth="1"/>
    <col min="2320" max="2320" width="6.42578125" style="56" customWidth="1"/>
    <col min="2321" max="2321" width="7.85546875" style="56" customWidth="1"/>
    <col min="2322" max="2322" width="9.7109375" style="56" customWidth="1"/>
    <col min="2323" max="2323" width="1.28515625" style="56" customWidth="1"/>
    <col min="2324" max="2326" width="5.7109375" style="56" customWidth="1"/>
    <col min="2327" max="2327" width="1.42578125" style="56" customWidth="1"/>
    <col min="2328" max="2560" width="9.140625" style="56"/>
    <col min="2561" max="2561" width="3.42578125" style="56" customWidth="1"/>
    <col min="2562" max="2562" width="24.28515625" style="56" customWidth="1"/>
    <col min="2563" max="2563" width="7.85546875" style="56" customWidth="1"/>
    <col min="2564" max="2564" width="5.140625" style="56" customWidth="1"/>
    <col min="2565" max="2565" width="23.42578125" style="56" customWidth="1"/>
    <col min="2566" max="2566" width="10.7109375" style="56" customWidth="1"/>
    <col min="2567" max="2567" width="6" style="56" customWidth="1"/>
    <col min="2568" max="2569" width="5.5703125" style="56" customWidth="1"/>
    <col min="2570" max="2570" width="8.28515625" style="56" customWidth="1"/>
    <col min="2571" max="2571" width="7" style="56" customWidth="1"/>
    <col min="2572" max="2572" width="6.5703125" style="56" customWidth="1"/>
    <col min="2573" max="2573" width="5.85546875" style="56" customWidth="1"/>
    <col min="2574" max="2574" width="5.7109375" style="56" customWidth="1"/>
    <col min="2575" max="2575" width="6.7109375" style="56" customWidth="1"/>
    <col min="2576" max="2576" width="6.42578125" style="56" customWidth="1"/>
    <col min="2577" max="2577" width="7.85546875" style="56" customWidth="1"/>
    <col min="2578" max="2578" width="9.7109375" style="56" customWidth="1"/>
    <col min="2579" max="2579" width="1.28515625" style="56" customWidth="1"/>
    <col min="2580" max="2582" width="5.7109375" style="56" customWidth="1"/>
    <col min="2583" max="2583" width="1.42578125" style="56" customWidth="1"/>
    <col min="2584" max="2816" width="9.140625" style="56"/>
    <col min="2817" max="2817" width="3.42578125" style="56" customWidth="1"/>
    <col min="2818" max="2818" width="24.28515625" style="56" customWidth="1"/>
    <col min="2819" max="2819" width="7.85546875" style="56" customWidth="1"/>
    <col min="2820" max="2820" width="5.140625" style="56" customWidth="1"/>
    <col min="2821" max="2821" width="23.42578125" style="56" customWidth="1"/>
    <col min="2822" max="2822" width="10.7109375" style="56" customWidth="1"/>
    <col min="2823" max="2823" width="6" style="56" customWidth="1"/>
    <col min="2824" max="2825" width="5.5703125" style="56" customWidth="1"/>
    <col min="2826" max="2826" width="8.28515625" style="56" customWidth="1"/>
    <col min="2827" max="2827" width="7" style="56" customWidth="1"/>
    <col min="2828" max="2828" width="6.5703125" style="56" customWidth="1"/>
    <col min="2829" max="2829" width="5.85546875" style="56" customWidth="1"/>
    <col min="2830" max="2830" width="5.7109375" style="56" customWidth="1"/>
    <col min="2831" max="2831" width="6.7109375" style="56" customWidth="1"/>
    <col min="2832" max="2832" width="6.42578125" style="56" customWidth="1"/>
    <col min="2833" max="2833" width="7.85546875" style="56" customWidth="1"/>
    <col min="2834" max="2834" width="9.7109375" style="56" customWidth="1"/>
    <col min="2835" max="2835" width="1.28515625" style="56" customWidth="1"/>
    <col min="2836" max="2838" width="5.7109375" style="56" customWidth="1"/>
    <col min="2839" max="2839" width="1.42578125" style="56" customWidth="1"/>
    <col min="2840" max="3072" width="9.140625" style="56"/>
    <col min="3073" max="3073" width="3.42578125" style="56" customWidth="1"/>
    <col min="3074" max="3074" width="24.28515625" style="56" customWidth="1"/>
    <col min="3075" max="3075" width="7.85546875" style="56" customWidth="1"/>
    <col min="3076" max="3076" width="5.140625" style="56" customWidth="1"/>
    <col min="3077" max="3077" width="23.42578125" style="56" customWidth="1"/>
    <col min="3078" max="3078" width="10.7109375" style="56" customWidth="1"/>
    <col min="3079" max="3079" width="6" style="56" customWidth="1"/>
    <col min="3080" max="3081" width="5.5703125" style="56" customWidth="1"/>
    <col min="3082" max="3082" width="8.28515625" style="56" customWidth="1"/>
    <col min="3083" max="3083" width="7" style="56" customWidth="1"/>
    <col min="3084" max="3084" width="6.5703125" style="56" customWidth="1"/>
    <col min="3085" max="3085" width="5.85546875" style="56" customWidth="1"/>
    <col min="3086" max="3086" width="5.7109375" style="56" customWidth="1"/>
    <col min="3087" max="3087" width="6.7109375" style="56" customWidth="1"/>
    <col min="3088" max="3088" width="6.42578125" style="56" customWidth="1"/>
    <col min="3089" max="3089" width="7.85546875" style="56" customWidth="1"/>
    <col min="3090" max="3090" width="9.7109375" style="56" customWidth="1"/>
    <col min="3091" max="3091" width="1.28515625" style="56" customWidth="1"/>
    <col min="3092" max="3094" width="5.7109375" style="56" customWidth="1"/>
    <col min="3095" max="3095" width="1.42578125" style="56" customWidth="1"/>
    <col min="3096" max="3328" width="9.140625" style="56"/>
    <col min="3329" max="3329" width="3.42578125" style="56" customWidth="1"/>
    <col min="3330" max="3330" width="24.28515625" style="56" customWidth="1"/>
    <col min="3331" max="3331" width="7.85546875" style="56" customWidth="1"/>
    <col min="3332" max="3332" width="5.140625" style="56" customWidth="1"/>
    <col min="3333" max="3333" width="23.42578125" style="56" customWidth="1"/>
    <col min="3334" max="3334" width="10.7109375" style="56" customWidth="1"/>
    <col min="3335" max="3335" width="6" style="56" customWidth="1"/>
    <col min="3336" max="3337" width="5.5703125" style="56" customWidth="1"/>
    <col min="3338" max="3338" width="8.28515625" style="56" customWidth="1"/>
    <col min="3339" max="3339" width="7" style="56" customWidth="1"/>
    <col min="3340" max="3340" width="6.5703125" style="56" customWidth="1"/>
    <col min="3341" max="3341" width="5.85546875" style="56" customWidth="1"/>
    <col min="3342" max="3342" width="5.7109375" style="56" customWidth="1"/>
    <col min="3343" max="3343" width="6.7109375" style="56" customWidth="1"/>
    <col min="3344" max="3344" width="6.42578125" style="56" customWidth="1"/>
    <col min="3345" max="3345" width="7.85546875" style="56" customWidth="1"/>
    <col min="3346" max="3346" width="9.7109375" style="56" customWidth="1"/>
    <col min="3347" max="3347" width="1.28515625" style="56" customWidth="1"/>
    <col min="3348" max="3350" width="5.7109375" style="56" customWidth="1"/>
    <col min="3351" max="3351" width="1.42578125" style="56" customWidth="1"/>
    <col min="3352" max="3584" width="9.140625" style="56"/>
    <col min="3585" max="3585" width="3.42578125" style="56" customWidth="1"/>
    <col min="3586" max="3586" width="24.28515625" style="56" customWidth="1"/>
    <col min="3587" max="3587" width="7.85546875" style="56" customWidth="1"/>
    <col min="3588" max="3588" width="5.140625" style="56" customWidth="1"/>
    <col min="3589" max="3589" width="23.42578125" style="56" customWidth="1"/>
    <col min="3590" max="3590" width="10.7109375" style="56" customWidth="1"/>
    <col min="3591" max="3591" width="6" style="56" customWidth="1"/>
    <col min="3592" max="3593" width="5.5703125" style="56" customWidth="1"/>
    <col min="3594" max="3594" width="8.28515625" style="56" customWidth="1"/>
    <col min="3595" max="3595" width="7" style="56" customWidth="1"/>
    <col min="3596" max="3596" width="6.5703125" style="56" customWidth="1"/>
    <col min="3597" max="3597" width="5.85546875" style="56" customWidth="1"/>
    <col min="3598" max="3598" width="5.7109375" style="56" customWidth="1"/>
    <col min="3599" max="3599" width="6.7109375" style="56" customWidth="1"/>
    <col min="3600" max="3600" width="6.42578125" style="56" customWidth="1"/>
    <col min="3601" max="3601" width="7.85546875" style="56" customWidth="1"/>
    <col min="3602" max="3602" width="9.7109375" style="56" customWidth="1"/>
    <col min="3603" max="3603" width="1.28515625" style="56" customWidth="1"/>
    <col min="3604" max="3606" width="5.7109375" style="56" customWidth="1"/>
    <col min="3607" max="3607" width="1.42578125" style="56" customWidth="1"/>
    <col min="3608" max="3840" width="9.140625" style="56"/>
    <col min="3841" max="3841" width="3.42578125" style="56" customWidth="1"/>
    <col min="3842" max="3842" width="24.28515625" style="56" customWidth="1"/>
    <col min="3843" max="3843" width="7.85546875" style="56" customWidth="1"/>
    <col min="3844" max="3844" width="5.140625" style="56" customWidth="1"/>
    <col min="3845" max="3845" width="23.42578125" style="56" customWidth="1"/>
    <col min="3846" max="3846" width="10.7109375" style="56" customWidth="1"/>
    <col min="3847" max="3847" width="6" style="56" customWidth="1"/>
    <col min="3848" max="3849" width="5.5703125" style="56" customWidth="1"/>
    <col min="3850" max="3850" width="8.28515625" style="56" customWidth="1"/>
    <col min="3851" max="3851" width="7" style="56" customWidth="1"/>
    <col min="3852" max="3852" width="6.5703125" style="56" customWidth="1"/>
    <col min="3853" max="3853" width="5.85546875" style="56" customWidth="1"/>
    <col min="3854" max="3854" width="5.7109375" style="56" customWidth="1"/>
    <col min="3855" max="3855" width="6.7109375" style="56" customWidth="1"/>
    <col min="3856" max="3856" width="6.42578125" style="56" customWidth="1"/>
    <col min="3857" max="3857" width="7.85546875" style="56" customWidth="1"/>
    <col min="3858" max="3858" width="9.7109375" style="56" customWidth="1"/>
    <col min="3859" max="3859" width="1.28515625" style="56" customWidth="1"/>
    <col min="3860" max="3862" width="5.7109375" style="56" customWidth="1"/>
    <col min="3863" max="3863" width="1.42578125" style="56" customWidth="1"/>
    <col min="3864" max="4096" width="9.140625" style="56"/>
    <col min="4097" max="4097" width="3.42578125" style="56" customWidth="1"/>
    <col min="4098" max="4098" width="24.28515625" style="56" customWidth="1"/>
    <col min="4099" max="4099" width="7.85546875" style="56" customWidth="1"/>
    <col min="4100" max="4100" width="5.140625" style="56" customWidth="1"/>
    <col min="4101" max="4101" width="23.42578125" style="56" customWidth="1"/>
    <col min="4102" max="4102" width="10.7109375" style="56" customWidth="1"/>
    <col min="4103" max="4103" width="6" style="56" customWidth="1"/>
    <col min="4104" max="4105" width="5.5703125" style="56" customWidth="1"/>
    <col min="4106" max="4106" width="8.28515625" style="56" customWidth="1"/>
    <col min="4107" max="4107" width="7" style="56" customWidth="1"/>
    <col min="4108" max="4108" width="6.5703125" style="56" customWidth="1"/>
    <col min="4109" max="4109" width="5.85546875" style="56" customWidth="1"/>
    <col min="4110" max="4110" width="5.7109375" style="56" customWidth="1"/>
    <col min="4111" max="4111" width="6.7109375" style="56" customWidth="1"/>
    <col min="4112" max="4112" width="6.42578125" style="56" customWidth="1"/>
    <col min="4113" max="4113" width="7.85546875" style="56" customWidth="1"/>
    <col min="4114" max="4114" width="9.7109375" style="56" customWidth="1"/>
    <col min="4115" max="4115" width="1.28515625" style="56" customWidth="1"/>
    <col min="4116" max="4118" width="5.7109375" style="56" customWidth="1"/>
    <col min="4119" max="4119" width="1.42578125" style="56" customWidth="1"/>
    <col min="4120" max="4352" width="9.140625" style="56"/>
    <col min="4353" max="4353" width="3.42578125" style="56" customWidth="1"/>
    <col min="4354" max="4354" width="24.28515625" style="56" customWidth="1"/>
    <col min="4355" max="4355" width="7.85546875" style="56" customWidth="1"/>
    <col min="4356" max="4356" width="5.140625" style="56" customWidth="1"/>
    <col min="4357" max="4357" width="23.42578125" style="56" customWidth="1"/>
    <col min="4358" max="4358" width="10.7109375" style="56" customWidth="1"/>
    <col min="4359" max="4359" width="6" style="56" customWidth="1"/>
    <col min="4360" max="4361" width="5.5703125" style="56" customWidth="1"/>
    <col min="4362" max="4362" width="8.28515625" style="56" customWidth="1"/>
    <col min="4363" max="4363" width="7" style="56" customWidth="1"/>
    <col min="4364" max="4364" width="6.5703125" style="56" customWidth="1"/>
    <col min="4365" max="4365" width="5.85546875" style="56" customWidth="1"/>
    <col min="4366" max="4366" width="5.7109375" style="56" customWidth="1"/>
    <col min="4367" max="4367" width="6.7109375" style="56" customWidth="1"/>
    <col min="4368" max="4368" width="6.42578125" style="56" customWidth="1"/>
    <col min="4369" max="4369" width="7.85546875" style="56" customWidth="1"/>
    <col min="4370" max="4370" width="9.7109375" style="56" customWidth="1"/>
    <col min="4371" max="4371" width="1.28515625" style="56" customWidth="1"/>
    <col min="4372" max="4374" width="5.7109375" style="56" customWidth="1"/>
    <col min="4375" max="4375" width="1.42578125" style="56" customWidth="1"/>
    <col min="4376" max="4608" width="9.140625" style="56"/>
    <col min="4609" max="4609" width="3.42578125" style="56" customWidth="1"/>
    <col min="4610" max="4610" width="24.28515625" style="56" customWidth="1"/>
    <col min="4611" max="4611" width="7.85546875" style="56" customWidth="1"/>
    <col min="4612" max="4612" width="5.140625" style="56" customWidth="1"/>
    <col min="4613" max="4613" width="23.42578125" style="56" customWidth="1"/>
    <col min="4614" max="4614" width="10.7109375" style="56" customWidth="1"/>
    <col min="4615" max="4615" width="6" style="56" customWidth="1"/>
    <col min="4616" max="4617" width="5.5703125" style="56" customWidth="1"/>
    <col min="4618" max="4618" width="8.28515625" style="56" customWidth="1"/>
    <col min="4619" max="4619" width="7" style="56" customWidth="1"/>
    <col min="4620" max="4620" width="6.5703125" style="56" customWidth="1"/>
    <col min="4621" max="4621" width="5.85546875" style="56" customWidth="1"/>
    <col min="4622" max="4622" width="5.7109375" style="56" customWidth="1"/>
    <col min="4623" max="4623" width="6.7109375" style="56" customWidth="1"/>
    <col min="4624" max="4624" width="6.42578125" style="56" customWidth="1"/>
    <col min="4625" max="4625" width="7.85546875" style="56" customWidth="1"/>
    <col min="4626" max="4626" width="9.7109375" style="56" customWidth="1"/>
    <col min="4627" max="4627" width="1.28515625" style="56" customWidth="1"/>
    <col min="4628" max="4630" width="5.7109375" style="56" customWidth="1"/>
    <col min="4631" max="4631" width="1.42578125" style="56" customWidth="1"/>
    <col min="4632" max="4864" width="9.140625" style="56"/>
    <col min="4865" max="4865" width="3.42578125" style="56" customWidth="1"/>
    <col min="4866" max="4866" width="24.28515625" style="56" customWidth="1"/>
    <col min="4867" max="4867" width="7.85546875" style="56" customWidth="1"/>
    <col min="4868" max="4868" width="5.140625" style="56" customWidth="1"/>
    <col min="4869" max="4869" width="23.42578125" style="56" customWidth="1"/>
    <col min="4870" max="4870" width="10.7109375" style="56" customWidth="1"/>
    <col min="4871" max="4871" width="6" style="56" customWidth="1"/>
    <col min="4872" max="4873" width="5.5703125" style="56" customWidth="1"/>
    <col min="4874" max="4874" width="8.28515625" style="56" customWidth="1"/>
    <col min="4875" max="4875" width="7" style="56" customWidth="1"/>
    <col min="4876" max="4876" width="6.5703125" style="56" customWidth="1"/>
    <col min="4877" max="4877" width="5.85546875" style="56" customWidth="1"/>
    <col min="4878" max="4878" width="5.7109375" style="56" customWidth="1"/>
    <col min="4879" max="4879" width="6.7109375" style="56" customWidth="1"/>
    <col min="4880" max="4880" width="6.42578125" style="56" customWidth="1"/>
    <col min="4881" max="4881" width="7.85546875" style="56" customWidth="1"/>
    <col min="4882" max="4882" width="9.7109375" style="56" customWidth="1"/>
    <col min="4883" max="4883" width="1.28515625" style="56" customWidth="1"/>
    <col min="4884" max="4886" width="5.7109375" style="56" customWidth="1"/>
    <col min="4887" max="4887" width="1.42578125" style="56" customWidth="1"/>
    <col min="4888" max="5120" width="9.140625" style="56"/>
    <col min="5121" max="5121" width="3.42578125" style="56" customWidth="1"/>
    <col min="5122" max="5122" width="24.28515625" style="56" customWidth="1"/>
    <col min="5123" max="5123" width="7.85546875" style="56" customWidth="1"/>
    <col min="5124" max="5124" width="5.140625" style="56" customWidth="1"/>
    <col min="5125" max="5125" width="23.42578125" style="56" customWidth="1"/>
    <col min="5126" max="5126" width="10.7109375" style="56" customWidth="1"/>
    <col min="5127" max="5127" width="6" style="56" customWidth="1"/>
    <col min="5128" max="5129" width="5.5703125" style="56" customWidth="1"/>
    <col min="5130" max="5130" width="8.28515625" style="56" customWidth="1"/>
    <col min="5131" max="5131" width="7" style="56" customWidth="1"/>
    <col min="5132" max="5132" width="6.5703125" style="56" customWidth="1"/>
    <col min="5133" max="5133" width="5.85546875" style="56" customWidth="1"/>
    <col min="5134" max="5134" width="5.7109375" style="56" customWidth="1"/>
    <col min="5135" max="5135" width="6.7109375" style="56" customWidth="1"/>
    <col min="5136" max="5136" width="6.42578125" style="56" customWidth="1"/>
    <col min="5137" max="5137" width="7.85546875" style="56" customWidth="1"/>
    <col min="5138" max="5138" width="9.7109375" style="56" customWidth="1"/>
    <col min="5139" max="5139" width="1.28515625" style="56" customWidth="1"/>
    <col min="5140" max="5142" width="5.7109375" style="56" customWidth="1"/>
    <col min="5143" max="5143" width="1.42578125" style="56" customWidth="1"/>
    <col min="5144" max="5376" width="9.140625" style="56"/>
    <col min="5377" max="5377" width="3.42578125" style="56" customWidth="1"/>
    <col min="5378" max="5378" width="24.28515625" style="56" customWidth="1"/>
    <col min="5379" max="5379" width="7.85546875" style="56" customWidth="1"/>
    <col min="5380" max="5380" width="5.140625" style="56" customWidth="1"/>
    <col min="5381" max="5381" width="23.42578125" style="56" customWidth="1"/>
    <col min="5382" max="5382" width="10.7109375" style="56" customWidth="1"/>
    <col min="5383" max="5383" width="6" style="56" customWidth="1"/>
    <col min="5384" max="5385" width="5.5703125" style="56" customWidth="1"/>
    <col min="5386" max="5386" width="8.28515625" style="56" customWidth="1"/>
    <col min="5387" max="5387" width="7" style="56" customWidth="1"/>
    <col min="5388" max="5388" width="6.5703125" style="56" customWidth="1"/>
    <col min="5389" max="5389" width="5.85546875" style="56" customWidth="1"/>
    <col min="5390" max="5390" width="5.7109375" style="56" customWidth="1"/>
    <col min="5391" max="5391" width="6.7109375" style="56" customWidth="1"/>
    <col min="5392" max="5392" width="6.42578125" style="56" customWidth="1"/>
    <col min="5393" max="5393" width="7.85546875" style="56" customWidth="1"/>
    <col min="5394" max="5394" width="9.7109375" style="56" customWidth="1"/>
    <col min="5395" max="5395" width="1.28515625" style="56" customWidth="1"/>
    <col min="5396" max="5398" width="5.7109375" style="56" customWidth="1"/>
    <col min="5399" max="5399" width="1.42578125" style="56" customWidth="1"/>
    <col min="5400" max="5632" width="9.140625" style="56"/>
    <col min="5633" max="5633" width="3.42578125" style="56" customWidth="1"/>
    <col min="5634" max="5634" width="24.28515625" style="56" customWidth="1"/>
    <col min="5635" max="5635" width="7.85546875" style="56" customWidth="1"/>
    <col min="5636" max="5636" width="5.140625" style="56" customWidth="1"/>
    <col min="5637" max="5637" width="23.42578125" style="56" customWidth="1"/>
    <col min="5638" max="5638" width="10.7109375" style="56" customWidth="1"/>
    <col min="5639" max="5639" width="6" style="56" customWidth="1"/>
    <col min="5640" max="5641" width="5.5703125" style="56" customWidth="1"/>
    <col min="5642" max="5642" width="8.28515625" style="56" customWidth="1"/>
    <col min="5643" max="5643" width="7" style="56" customWidth="1"/>
    <col min="5644" max="5644" width="6.5703125" style="56" customWidth="1"/>
    <col min="5645" max="5645" width="5.85546875" style="56" customWidth="1"/>
    <col min="5646" max="5646" width="5.7109375" style="56" customWidth="1"/>
    <col min="5647" max="5647" width="6.7109375" style="56" customWidth="1"/>
    <col min="5648" max="5648" width="6.42578125" style="56" customWidth="1"/>
    <col min="5649" max="5649" width="7.85546875" style="56" customWidth="1"/>
    <col min="5650" max="5650" width="9.7109375" style="56" customWidth="1"/>
    <col min="5651" max="5651" width="1.28515625" style="56" customWidth="1"/>
    <col min="5652" max="5654" width="5.7109375" style="56" customWidth="1"/>
    <col min="5655" max="5655" width="1.42578125" style="56" customWidth="1"/>
    <col min="5656" max="5888" width="9.140625" style="56"/>
    <col min="5889" max="5889" width="3.42578125" style="56" customWidth="1"/>
    <col min="5890" max="5890" width="24.28515625" style="56" customWidth="1"/>
    <col min="5891" max="5891" width="7.85546875" style="56" customWidth="1"/>
    <col min="5892" max="5892" width="5.140625" style="56" customWidth="1"/>
    <col min="5893" max="5893" width="23.42578125" style="56" customWidth="1"/>
    <col min="5894" max="5894" width="10.7109375" style="56" customWidth="1"/>
    <col min="5895" max="5895" width="6" style="56" customWidth="1"/>
    <col min="5896" max="5897" width="5.5703125" style="56" customWidth="1"/>
    <col min="5898" max="5898" width="8.28515625" style="56" customWidth="1"/>
    <col min="5899" max="5899" width="7" style="56" customWidth="1"/>
    <col min="5900" max="5900" width="6.5703125" style="56" customWidth="1"/>
    <col min="5901" max="5901" width="5.85546875" style="56" customWidth="1"/>
    <col min="5902" max="5902" width="5.7109375" style="56" customWidth="1"/>
    <col min="5903" max="5903" width="6.7109375" style="56" customWidth="1"/>
    <col min="5904" max="5904" width="6.42578125" style="56" customWidth="1"/>
    <col min="5905" max="5905" width="7.85546875" style="56" customWidth="1"/>
    <col min="5906" max="5906" width="9.7109375" style="56" customWidth="1"/>
    <col min="5907" max="5907" width="1.28515625" style="56" customWidth="1"/>
    <col min="5908" max="5910" width="5.7109375" style="56" customWidth="1"/>
    <col min="5911" max="5911" width="1.42578125" style="56" customWidth="1"/>
    <col min="5912" max="6144" width="9.140625" style="56"/>
    <col min="6145" max="6145" width="3.42578125" style="56" customWidth="1"/>
    <col min="6146" max="6146" width="24.28515625" style="56" customWidth="1"/>
    <col min="6147" max="6147" width="7.85546875" style="56" customWidth="1"/>
    <col min="6148" max="6148" width="5.140625" style="56" customWidth="1"/>
    <col min="6149" max="6149" width="23.42578125" style="56" customWidth="1"/>
    <col min="6150" max="6150" width="10.7109375" style="56" customWidth="1"/>
    <col min="6151" max="6151" width="6" style="56" customWidth="1"/>
    <col min="6152" max="6153" width="5.5703125" style="56" customWidth="1"/>
    <col min="6154" max="6154" width="8.28515625" style="56" customWidth="1"/>
    <col min="6155" max="6155" width="7" style="56" customWidth="1"/>
    <col min="6156" max="6156" width="6.5703125" style="56" customWidth="1"/>
    <col min="6157" max="6157" width="5.85546875" style="56" customWidth="1"/>
    <col min="6158" max="6158" width="5.7109375" style="56" customWidth="1"/>
    <col min="6159" max="6159" width="6.7109375" style="56" customWidth="1"/>
    <col min="6160" max="6160" width="6.42578125" style="56" customWidth="1"/>
    <col min="6161" max="6161" width="7.85546875" style="56" customWidth="1"/>
    <col min="6162" max="6162" width="9.7109375" style="56" customWidth="1"/>
    <col min="6163" max="6163" width="1.28515625" style="56" customWidth="1"/>
    <col min="6164" max="6166" width="5.7109375" style="56" customWidth="1"/>
    <col min="6167" max="6167" width="1.42578125" style="56" customWidth="1"/>
    <col min="6168" max="6400" width="9.140625" style="56"/>
    <col min="6401" max="6401" width="3.42578125" style="56" customWidth="1"/>
    <col min="6402" max="6402" width="24.28515625" style="56" customWidth="1"/>
    <col min="6403" max="6403" width="7.85546875" style="56" customWidth="1"/>
    <col min="6404" max="6404" width="5.140625" style="56" customWidth="1"/>
    <col min="6405" max="6405" width="23.42578125" style="56" customWidth="1"/>
    <col min="6406" max="6406" width="10.7109375" style="56" customWidth="1"/>
    <col min="6407" max="6407" width="6" style="56" customWidth="1"/>
    <col min="6408" max="6409" width="5.5703125" style="56" customWidth="1"/>
    <col min="6410" max="6410" width="8.28515625" style="56" customWidth="1"/>
    <col min="6411" max="6411" width="7" style="56" customWidth="1"/>
    <col min="6412" max="6412" width="6.5703125" style="56" customWidth="1"/>
    <col min="6413" max="6413" width="5.85546875" style="56" customWidth="1"/>
    <col min="6414" max="6414" width="5.7109375" style="56" customWidth="1"/>
    <col min="6415" max="6415" width="6.7109375" style="56" customWidth="1"/>
    <col min="6416" max="6416" width="6.42578125" style="56" customWidth="1"/>
    <col min="6417" max="6417" width="7.85546875" style="56" customWidth="1"/>
    <col min="6418" max="6418" width="9.7109375" style="56" customWidth="1"/>
    <col min="6419" max="6419" width="1.28515625" style="56" customWidth="1"/>
    <col min="6420" max="6422" width="5.7109375" style="56" customWidth="1"/>
    <col min="6423" max="6423" width="1.42578125" style="56" customWidth="1"/>
    <col min="6424" max="6656" width="9.140625" style="56"/>
    <col min="6657" max="6657" width="3.42578125" style="56" customWidth="1"/>
    <col min="6658" max="6658" width="24.28515625" style="56" customWidth="1"/>
    <col min="6659" max="6659" width="7.85546875" style="56" customWidth="1"/>
    <col min="6660" max="6660" width="5.140625" style="56" customWidth="1"/>
    <col min="6661" max="6661" width="23.42578125" style="56" customWidth="1"/>
    <col min="6662" max="6662" width="10.7109375" style="56" customWidth="1"/>
    <col min="6663" max="6663" width="6" style="56" customWidth="1"/>
    <col min="6664" max="6665" width="5.5703125" style="56" customWidth="1"/>
    <col min="6666" max="6666" width="8.28515625" style="56" customWidth="1"/>
    <col min="6667" max="6667" width="7" style="56" customWidth="1"/>
    <col min="6668" max="6668" width="6.5703125" style="56" customWidth="1"/>
    <col min="6669" max="6669" width="5.85546875" style="56" customWidth="1"/>
    <col min="6670" max="6670" width="5.7109375" style="56" customWidth="1"/>
    <col min="6671" max="6671" width="6.7109375" style="56" customWidth="1"/>
    <col min="6672" max="6672" width="6.42578125" style="56" customWidth="1"/>
    <col min="6673" max="6673" width="7.85546875" style="56" customWidth="1"/>
    <col min="6674" max="6674" width="9.7109375" style="56" customWidth="1"/>
    <col min="6675" max="6675" width="1.28515625" style="56" customWidth="1"/>
    <col min="6676" max="6678" width="5.7109375" style="56" customWidth="1"/>
    <col min="6679" max="6679" width="1.42578125" style="56" customWidth="1"/>
    <col min="6680" max="6912" width="9.140625" style="56"/>
    <col min="6913" max="6913" width="3.42578125" style="56" customWidth="1"/>
    <col min="6914" max="6914" width="24.28515625" style="56" customWidth="1"/>
    <col min="6915" max="6915" width="7.85546875" style="56" customWidth="1"/>
    <col min="6916" max="6916" width="5.140625" style="56" customWidth="1"/>
    <col min="6917" max="6917" width="23.42578125" style="56" customWidth="1"/>
    <col min="6918" max="6918" width="10.7109375" style="56" customWidth="1"/>
    <col min="6919" max="6919" width="6" style="56" customWidth="1"/>
    <col min="6920" max="6921" width="5.5703125" style="56" customWidth="1"/>
    <col min="6922" max="6922" width="8.28515625" style="56" customWidth="1"/>
    <col min="6923" max="6923" width="7" style="56" customWidth="1"/>
    <col min="6924" max="6924" width="6.5703125" style="56" customWidth="1"/>
    <col min="6925" max="6925" width="5.85546875" style="56" customWidth="1"/>
    <col min="6926" max="6926" width="5.7109375" style="56" customWidth="1"/>
    <col min="6927" max="6927" width="6.7109375" style="56" customWidth="1"/>
    <col min="6928" max="6928" width="6.42578125" style="56" customWidth="1"/>
    <col min="6929" max="6929" width="7.85546875" style="56" customWidth="1"/>
    <col min="6930" max="6930" width="9.7109375" style="56" customWidth="1"/>
    <col min="6931" max="6931" width="1.28515625" style="56" customWidth="1"/>
    <col min="6932" max="6934" width="5.7109375" style="56" customWidth="1"/>
    <col min="6935" max="6935" width="1.42578125" style="56" customWidth="1"/>
    <col min="6936" max="7168" width="9.140625" style="56"/>
    <col min="7169" max="7169" width="3.42578125" style="56" customWidth="1"/>
    <col min="7170" max="7170" width="24.28515625" style="56" customWidth="1"/>
    <col min="7171" max="7171" width="7.85546875" style="56" customWidth="1"/>
    <col min="7172" max="7172" width="5.140625" style="56" customWidth="1"/>
    <col min="7173" max="7173" width="23.42578125" style="56" customWidth="1"/>
    <col min="7174" max="7174" width="10.7109375" style="56" customWidth="1"/>
    <col min="7175" max="7175" width="6" style="56" customWidth="1"/>
    <col min="7176" max="7177" width="5.5703125" style="56" customWidth="1"/>
    <col min="7178" max="7178" width="8.28515625" style="56" customWidth="1"/>
    <col min="7179" max="7179" width="7" style="56" customWidth="1"/>
    <col min="7180" max="7180" width="6.5703125" style="56" customWidth="1"/>
    <col min="7181" max="7181" width="5.85546875" style="56" customWidth="1"/>
    <col min="7182" max="7182" width="5.7109375" style="56" customWidth="1"/>
    <col min="7183" max="7183" width="6.7109375" style="56" customWidth="1"/>
    <col min="7184" max="7184" width="6.42578125" style="56" customWidth="1"/>
    <col min="7185" max="7185" width="7.85546875" style="56" customWidth="1"/>
    <col min="7186" max="7186" width="9.7109375" style="56" customWidth="1"/>
    <col min="7187" max="7187" width="1.28515625" style="56" customWidth="1"/>
    <col min="7188" max="7190" width="5.7109375" style="56" customWidth="1"/>
    <col min="7191" max="7191" width="1.42578125" style="56" customWidth="1"/>
    <col min="7192" max="7424" width="9.140625" style="56"/>
    <col min="7425" max="7425" width="3.42578125" style="56" customWidth="1"/>
    <col min="7426" max="7426" width="24.28515625" style="56" customWidth="1"/>
    <col min="7427" max="7427" width="7.85546875" style="56" customWidth="1"/>
    <col min="7428" max="7428" width="5.140625" style="56" customWidth="1"/>
    <col min="7429" max="7429" width="23.42578125" style="56" customWidth="1"/>
    <col min="7430" max="7430" width="10.7109375" style="56" customWidth="1"/>
    <col min="7431" max="7431" width="6" style="56" customWidth="1"/>
    <col min="7432" max="7433" width="5.5703125" style="56" customWidth="1"/>
    <col min="7434" max="7434" width="8.28515625" style="56" customWidth="1"/>
    <col min="7435" max="7435" width="7" style="56" customWidth="1"/>
    <col min="7436" max="7436" width="6.5703125" style="56" customWidth="1"/>
    <col min="7437" max="7437" width="5.85546875" style="56" customWidth="1"/>
    <col min="7438" max="7438" width="5.7109375" style="56" customWidth="1"/>
    <col min="7439" max="7439" width="6.7109375" style="56" customWidth="1"/>
    <col min="7440" max="7440" width="6.42578125" style="56" customWidth="1"/>
    <col min="7441" max="7441" width="7.85546875" style="56" customWidth="1"/>
    <col min="7442" max="7442" width="9.7109375" style="56" customWidth="1"/>
    <col min="7443" max="7443" width="1.28515625" style="56" customWidth="1"/>
    <col min="7444" max="7446" width="5.7109375" style="56" customWidth="1"/>
    <col min="7447" max="7447" width="1.42578125" style="56" customWidth="1"/>
    <col min="7448" max="7680" width="9.140625" style="56"/>
    <col min="7681" max="7681" width="3.42578125" style="56" customWidth="1"/>
    <col min="7682" max="7682" width="24.28515625" style="56" customWidth="1"/>
    <col min="7683" max="7683" width="7.85546875" style="56" customWidth="1"/>
    <col min="7684" max="7684" width="5.140625" style="56" customWidth="1"/>
    <col min="7685" max="7685" width="23.42578125" style="56" customWidth="1"/>
    <col min="7686" max="7686" width="10.7109375" style="56" customWidth="1"/>
    <col min="7687" max="7687" width="6" style="56" customWidth="1"/>
    <col min="7688" max="7689" width="5.5703125" style="56" customWidth="1"/>
    <col min="7690" max="7690" width="8.28515625" style="56" customWidth="1"/>
    <col min="7691" max="7691" width="7" style="56" customWidth="1"/>
    <col min="7692" max="7692" width="6.5703125" style="56" customWidth="1"/>
    <col min="7693" max="7693" width="5.85546875" style="56" customWidth="1"/>
    <col min="7694" max="7694" width="5.7109375" style="56" customWidth="1"/>
    <col min="7695" max="7695" width="6.7109375" style="56" customWidth="1"/>
    <col min="7696" max="7696" width="6.42578125" style="56" customWidth="1"/>
    <col min="7697" max="7697" width="7.85546875" style="56" customWidth="1"/>
    <col min="7698" max="7698" width="9.7109375" style="56" customWidth="1"/>
    <col min="7699" max="7699" width="1.28515625" style="56" customWidth="1"/>
    <col min="7700" max="7702" width="5.7109375" style="56" customWidth="1"/>
    <col min="7703" max="7703" width="1.42578125" style="56" customWidth="1"/>
    <col min="7704" max="7936" width="9.140625" style="56"/>
    <col min="7937" max="7937" width="3.42578125" style="56" customWidth="1"/>
    <col min="7938" max="7938" width="24.28515625" style="56" customWidth="1"/>
    <col min="7939" max="7939" width="7.85546875" style="56" customWidth="1"/>
    <col min="7940" max="7940" width="5.140625" style="56" customWidth="1"/>
    <col min="7941" max="7941" width="23.42578125" style="56" customWidth="1"/>
    <col min="7942" max="7942" width="10.7109375" style="56" customWidth="1"/>
    <col min="7943" max="7943" width="6" style="56" customWidth="1"/>
    <col min="7944" max="7945" width="5.5703125" style="56" customWidth="1"/>
    <col min="7946" max="7946" width="8.28515625" style="56" customWidth="1"/>
    <col min="7947" max="7947" width="7" style="56" customWidth="1"/>
    <col min="7948" max="7948" width="6.5703125" style="56" customWidth="1"/>
    <col min="7949" max="7949" width="5.85546875" style="56" customWidth="1"/>
    <col min="7950" max="7950" width="5.7109375" style="56" customWidth="1"/>
    <col min="7951" max="7951" width="6.7109375" style="56" customWidth="1"/>
    <col min="7952" max="7952" width="6.42578125" style="56" customWidth="1"/>
    <col min="7953" max="7953" width="7.85546875" style="56" customWidth="1"/>
    <col min="7954" max="7954" width="9.7109375" style="56" customWidth="1"/>
    <col min="7955" max="7955" width="1.28515625" style="56" customWidth="1"/>
    <col min="7956" max="7958" width="5.7109375" style="56" customWidth="1"/>
    <col min="7959" max="7959" width="1.42578125" style="56" customWidth="1"/>
    <col min="7960" max="8192" width="9.140625" style="56"/>
    <col min="8193" max="8193" width="3.42578125" style="56" customWidth="1"/>
    <col min="8194" max="8194" width="24.28515625" style="56" customWidth="1"/>
    <col min="8195" max="8195" width="7.85546875" style="56" customWidth="1"/>
    <col min="8196" max="8196" width="5.140625" style="56" customWidth="1"/>
    <col min="8197" max="8197" width="23.42578125" style="56" customWidth="1"/>
    <col min="8198" max="8198" width="10.7109375" style="56" customWidth="1"/>
    <col min="8199" max="8199" width="6" style="56" customWidth="1"/>
    <col min="8200" max="8201" width="5.5703125" style="56" customWidth="1"/>
    <col min="8202" max="8202" width="8.28515625" style="56" customWidth="1"/>
    <col min="8203" max="8203" width="7" style="56" customWidth="1"/>
    <col min="8204" max="8204" width="6.5703125" style="56" customWidth="1"/>
    <col min="8205" max="8205" width="5.85546875" style="56" customWidth="1"/>
    <col min="8206" max="8206" width="5.7109375" style="56" customWidth="1"/>
    <col min="8207" max="8207" width="6.7109375" style="56" customWidth="1"/>
    <col min="8208" max="8208" width="6.42578125" style="56" customWidth="1"/>
    <col min="8209" max="8209" width="7.85546875" style="56" customWidth="1"/>
    <col min="8210" max="8210" width="9.7109375" style="56" customWidth="1"/>
    <col min="8211" max="8211" width="1.28515625" style="56" customWidth="1"/>
    <col min="8212" max="8214" width="5.7109375" style="56" customWidth="1"/>
    <col min="8215" max="8215" width="1.42578125" style="56" customWidth="1"/>
    <col min="8216" max="8448" width="9.140625" style="56"/>
    <col min="8449" max="8449" width="3.42578125" style="56" customWidth="1"/>
    <col min="8450" max="8450" width="24.28515625" style="56" customWidth="1"/>
    <col min="8451" max="8451" width="7.85546875" style="56" customWidth="1"/>
    <col min="8452" max="8452" width="5.140625" style="56" customWidth="1"/>
    <col min="8453" max="8453" width="23.42578125" style="56" customWidth="1"/>
    <col min="8454" max="8454" width="10.7109375" style="56" customWidth="1"/>
    <col min="8455" max="8455" width="6" style="56" customWidth="1"/>
    <col min="8456" max="8457" width="5.5703125" style="56" customWidth="1"/>
    <col min="8458" max="8458" width="8.28515625" style="56" customWidth="1"/>
    <col min="8459" max="8459" width="7" style="56" customWidth="1"/>
    <col min="8460" max="8460" width="6.5703125" style="56" customWidth="1"/>
    <col min="8461" max="8461" width="5.85546875" style="56" customWidth="1"/>
    <col min="8462" max="8462" width="5.7109375" style="56" customWidth="1"/>
    <col min="8463" max="8463" width="6.7109375" style="56" customWidth="1"/>
    <col min="8464" max="8464" width="6.42578125" style="56" customWidth="1"/>
    <col min="8465" max="8465" width="7.85546875" style="56" customWidth="1"/>
    <col min="8466" max="8466" width="9.7109375" style="56" customWidth="1"/>
    <col min="8467" max="8467" width="1.28515625" style="56" customWidth="1"/>
    <col min="8468" max="8470" width="5.7109375" style="56" customWidth="1"/>
    <col min="8471" max="8471" width="1.42578125" style="56" customWidth="1"/>
    <col min="8472" max="8704" width="9.140625" style="56"/>
    <col min="8705" max="8705" width="3.42578125" style="56" customWidth="1"/>
    <col min="8706" max="8706" width="24.28515625" style="56" customWidth="1"/>
    <col min="8707" max="8707" width="7.85546875" style="56" customWidth="1"/>
    <col min="8708" max="8708" width="5.140625" style="56" customWidth="1"/>
    <col min="8709" max="8709" width="23.42578125" style="56" customWidth="1"/>
    <col min="8710" max="8710" width="10.7109375" style="56" customWidth="1"/>
    <col min="8711" max="8711" width="6" style="56" customWidth="1"/>
    <col min="8712" max="8713" width="5.5703125" style="56" customWidth="1"/>
    <col min="8714" max="8714" width="8.28515625" style="56" customWidth="1"/>
    <col min="8715" max="8715" width="7" style="56" customWidth="1"/>
    <col min="8716" max="8716" width="6.5703125" style="56" customWidth="1"/>
    <col min="8717" max="8717" width="5.85546875" style="56" customWidth="1"/>
    <col min="8718" max="8718" width="5.7109375" style="56" customWidth="1"/>
    <col min="8719" max="8719" width="6.7109375" style="56" customWidth="1"/>
    <col min="8720" max="8720" width="6.42578125" style="56" customWidth="1"/>
    <col min="8721" max="8721" width="7.85546875" style="56" customWidth="1"/>
    <col min="8722" max="8722" width="9.7109375" style="56" customWidth="1"/>
    <col min="8723" max="8723" width="1.28515625" style="56" customWidth="1"/>
    <col min="8724" max="8726" width="5.7109375" style="56" customWidth="1"/>
    <col min="8727" max="8727" width="1.42578125" style="56" customWidth="1"/>
    <col min="8728" max="8960" width="9.140625" style="56"/>
    <col min="8961" max="8961" width="3.42578125" style="56" customWidth="1"/>
    <col min="8962" max="8962" width="24.28515625" style="56" customWidth="1"/>
    <col min="8963" max="8963" width="7.85546875" style="56" customWidth="1"/>
    <col min="8964" max="8964" width="5.140625" style="56" customWidth="1"/>
    <col min="8965" max="8965" width="23.42578125" style="56" customWidth="1"/>
    <col min="8966" max="8966" width="10.7109375" style="56" customWidth="1"/>
    <col min="8967" max="8967" width="6" style="56" customWidth="1"/>
    <col min="8968" max="8969" width="5.5703125" style="56" customWidth="1"/>
    <col min="8970" max="8970" width="8.28515625" style="56" customWidth="1"/>
    <col min="8971" max="8971" width="7" style="56" customWidth="1"/>
    <col min="8972" max="8972" width="6.5703125" style="56" customWidth="1"/>
    <col min="8973" max="8973" width="5.85546875" style="56" customWidth="1"/>
    <col min="8974" max="8974" width="5.7109375" style="56" customWidth="1"/>
    <col min="8975" max="8975" width="6.7109375" style="56" customWidth="1"/>
    <col min="8976" max="8976" width="6.42578125" style="56" customWidth="1"/>
    <col min="8977" max="8977" width="7.85546875" style="56" customWidth="1"/>
    <col min="8978" max="8978" width="9.7109375" style="56" customWidth="1"/>
    <col min="8979" max="8979" width="1.28515625" style="56" customWidth="1"/>
    <col min="8980" max="8982" width="5.7109375" style="56" customWidth="1"/>
    <col min="8983" max="8983" width="1.42578125" style="56" customWidth="1"/>
    <col min="8984" max="9216" width="9.140625" style="56"/>
    <col min="9217" max="9217" width="3.42578125" style="56" customWidth="1"/>
    <col min="9218" max="9218" width="24.28515625" style="56" customWidth="1"/>
    <col min="9219" max="9219" width="7.85546875" style="56" customWidth="1"/>
    <col min="9220" max="9220" width="5.140625" style="56" customWidth="1"/>
    <col min="9221" max="9221" width="23.42578125" style="56" customWidth="1"/>
    <col min="9222" max="9222" width="10.7109375" style="56" customWidth="1"/>
    <col min="9223" max="9223" width="6" style="56" customWidth="1"/>
    <col min="9224" max="9225" width="5.5703125" style="56" customWidth="1"/>
    <col min="9226" max="9226" width="8.28515625" style="56" customWidth="1"/>
    <col min="9227" max="9227" width="7" style="56" customWidth="1"/>
    <col min="9228" max="9228" width="6.5703125" style="56" customWidth="1"/>
    <col min="9229" max="9229" width="5.85546875" style="56" customWidth="1"/>
    <col min="9230" max="9230" width="5.7109375" style="56" customWidth="1"/>
    <col min="9231" max="9231" width="6.7109375" style="56" customWidth="1"/>
    <col min="9232" max="9232" width="6.42578125" style="56" customWidth="1"/>
    <col min="9233" max="9233" width="7.85546875" style="56" customWidth="1"/>
    <col min="9234" max="9234" width="9.7109375" style="56" customWidth="1"/>
    <col min="9235" max="9235" width="1.28515625" style="56" customWidth="1"/>
    <col min="9236" max="9238" width="5.7109375" style="56" customWidth="1"/>
    <col min="9239" max="9239" width="1.42578125" style="56" customWidth="1"/>
    <col min="9240" max="9472" width="9.140625" style="56"/>
    <col min="9473" max="9473" width="3.42578125" style="56" customWidth="1"/>
    <col min="9474" max="9474" width="24.28515625" style="56" customWidth="1"/>
    <col min="9475" max="9475" width="7.85546875" style="56" customWidth="1"/>
    <col min="9476" max="9476" width="5.140625" style="56" customWidth="1"/>
    <col min="9477" max="9477" width="23.42578125" style="56" customWidth="1"/>
    <col min="9478" max="9478" width="10.7109375" style="56" customWidth="1"/>
    <col min="9479" max="9479" width="6" style="56" customWidth="1"/>
    <col min="9480" max="9481" width="5.5703125" style="56" customWidth="1"/>
    <col min="9482" max="9482" width="8.28515625" style="56" customWidth="1"/>
    <col min="9483" max="9483" width="7" style="56" customWidth="1"/>
    <col min="9484" max="9484" width="6.5703125" style="56" customWidth="1"/>
    <col min="9485" max="9485" width="5.85546875" style="56" customWidth="1"/>
    <col min="9486" max="9486" width="5.7109375" style="56" customWidth="1"/>
    <col min="9487" max="9487" width="6.7109375" style="56" customWidth="1"/>
    <col min="9488" max="9488" width="6.42578125" style="56" customWidth="1"/>
    <col min="9489" max="9489" width="7.85546875" style="56" customWidth="1"/>
    <col min="9490" max="9490" width="9.7109375" style="56" customWidth="1"/>
    <col min="9491" max="9491" width="1.28515625" style="56" customWidth="1"/>
    <col min="9492" max="9494" width="5.7109375" style="56" customWidth="1"/>
    <col min="9495" max="9495" width="1.42578125" style="56" customWidth="1"/>
    <col min="9496" max="9728" width="9.140625" style="56"/>
    <col min="9729" max="9729" width="3.42578125" style="56" customWidth="1"/>
    <col min="9730" max="9730" width="24.28515625" style="56" customWidth="1"/>
    <col min="9731" max="9731" width="7.85546875" style="56" customWidth="1"/>
    <col min="9732" max="9732" width="5.140625" style="56" customWidth="1"/>
    <col min="9733" max="9733" width="23.42578125" style="56" customWidth="1"/>
    <col min="9734" max="9734" width="10.7109375" style="56" customWidth="1"/>
    <col min="9735" max="9735" width="6" style="56" customWidth="1"/>
    <col min="9736" max="9737" width="5.5703125" style="56" customWidth="1"/>
    <col min="9738" max="9738" width="8.28515625" style="56" customWidth="1"/>
    <col min="9739" max="9739" width="7" style="56" customWidth="1"/>
    <col min="9740" max="9740" width="6.5703125" style="56" customWidth="1"/>
    <col min="9741" max="9741" width="5.85546875" style="56" customWidth="1"/>
    <col min="9742" max="9742" width="5.7109375" style="56" customWidth="1"/>
    <col min="9743" max="9743" width="6.7109375" style="56" customWidth="1"/>
    <col min="9744" max="9744" width="6.42578125" style="56" customWidth="1"/>
    <col min="9745" max="9745" width="7.85546875" style="56" customWidth="1"/>
    <col min="9746" max="9746" width="9.7109375" style="56" customWidth="1"/>
    <col min="9747" max="9747" width="1.28515625" style="56" customWidth="1"/>
    <col min="9748" max="9750" width="5.7109375" style="56" customWidth="1"/>
    <col min="9751" max="9751" width="1.42578125" style="56" customWidth="1"/>
    <col min="9752" max="9984" width="9.140625" style="56"/>
    <col min="9985" max="9985" width="3.42578125" style="56" customWidth="1"/>
    <col min="9986" max="9986" width="24.28515625" style="56" customWidth="1"/>
    <col min="9987" max="9987" width="7.85546875" style="56" customWidth="1"/>
    <col min="9988" max="9988" width="5.140625" style="56" customWidth="1"/>
    <col min="9989" max="9989" width="23.42578125" style="56" customWidth="1"/>
    <col min="9990" max="9990" width="10.7109375" style="56" customWidth="1"/>
    <col min="9991" max="9991" width="6" style="56" customWidth="1"/>
    <col min="9992" max="9993" width="5.5703125" style="56" customWidth="1"/>
    <col min="9994" max="9994" width="8.28515625" style="56" customWidth="1"/>
    <col min="9995" max="9995" width="7" style="56" customWidth="1"/>
    <col min="9996" max="9996" width="6.5703125" style="56" customWidth="1"/>
    <col min="9997" max="9997" width="5.85546875" style="56" customWidth="1"/>
    <col min="9998" max="9998" width="5.7109375" style="56" customWidth="1"/>
    <col min="9999" max="9999" width="6.7109375" style="56" customWidth="1"/>
    <col min="10000" max="10000" width="6.42578125" style="56" customWidth="1"/>
    <col min="10001" max="10001" width="7.85546875" style="56" customWidth="1"/>
    <col min="10002" max="10002" width="9.7109375" style="56" customWidth="1"/>
    <col min="10003" max="10003" width="1.28515625" style="56" customWidth="1"/>
    <col min="10004" max="10006" width="5.7109375" style="56" customWidth="1"/>
    <col min="10007" max="10007" width="1.42578125" style="56" customWidth="1"/>
    <col min="10008" max="10240" width="9.140625" style="56"/>
    <col min="10241" max="10241" width="3.42578125" style="56" customWidth="1"/>
    <col min="10242" max="10242" width="24.28515625" style="56" customWidth="1"/>
    <col min="10243" max="10243" width="7.85546875" style="56" customWidth="1"/>
    <col min="10244" max="10244" width="5.140625" style="56" customWidth="1"/>
    <col min="10245" max="10245" width="23.42578125" style="56" customWidth="1"/>
    <col min="10246" max="10246" width="10.7109375" style="56" customWidth="1"/>
    <col min="10247" max="10247" width="6" style="56" customWidth="1"/>
    <col min="10248" max="10249" width="5.5703125" style="56" customWidth="1"/>
    <col min="10250" max="10250" width="8.28515625" style="56" customWidth="1"/>
    <col min="10251" max="10251" width="7" style="56" customWidth="1"/>
    <col min="10252" max="10252" width="6.5703125" style="56" customWidth="1"/>
    <col min="10253" max="10253" width="5.85546875" style="56" customWidth="1"/>
    <col min="10254" max="10254" width="5.7109375" style="56" customWidth="1"/>
    <col min="10255" max="10255" width="6.7109375" style="56" customWidth="1"/>
    <col min="10256" max="10256" width="6.42578125" style="56" customWidth="1"/>
    <col min="10257" max="10257" width="7.85546875" style="56" customWidth="1"/>
    <col min="10258" max="10258" width="9.7109375" style="56" customWidth="1"/>
    <col min="10259" max="10259" width="1.28515625" style="56" customWidth="1"/>
    <col min="10260" max="10262" width="5.7109375" style="56" customWidth="1"/>
    <col min="10263" max="10263" width="1.42578125" style="56" customWidth="1"/>
    <col min="10264" max="10496" width="9.140625" style="56"/>
    <col min="10497" max="10497" width="3.42578125" style="56" customWidth="1"/>
    <col min="10498" max="10498" width="24.28515625" style="56" customWidth="1"/>
    <col min="10499" max="10499" width="7.85546875" style="56" customWidth="1"/>
    <col min="10500" max="10500" width="5.140625" style="56" customWidth="1"/>
    <col min="10501" max="10501" width="23.42578125" style="56" customWidth="1"/>
    <col min="10502" max="10502" width="10.7109375" style="56" customWidth="1"/>
    <col min="10503" max="10503" width="6" style="56" customWidth="1"/>
    <col min="10504" max="10505" width="5.5703125" style="56" customWidth="1"/>
    <col min="10506" max="10506" width="8.28515625" style="56" customWidth="1"/>
    <col min="10507" max="10507" width="7" style="56" customWidth="1"/>
    <col min="10508" max="10508" width="6.5703125" style="56" customWidth="1"/>
    <col min="10509" max="10509" width="5.85546875" style="56" customWidth="1"/>
    <col min="10510" max="10510" width="5.7109375" style="56" customWidth="1"/>
    <col min="10511" max="10511" width="6.7109375" style="56" customWidth="1"/>
    <col min="10512" max="10512" width="6.42578125" style="56" customWidth="1"/>
    <col min="10513" max="10513" width="7.85546875" style="56" customWidth="1"/>
    <col min="10514" max="10514" width="9.7109375" style="56" customWidth="1"/>
    <col min="10515" max="10515" width="1.28515625" style="56" customWidth="1"/>
    <col min="10516" max="10518" width="5.7109375" style="56" customWidth="1"/>
    <col min="10519" max="10519" width="1.42578125" style="56" customWidth="1"/>
    <col min="10520" max="10752" width="9.140625" style="56"/>
    <col min="10753" max="10753" width="3.42578125" style="56" customWidth="1"/>
    <col min="10754" max="10754" width="24.28515625" style="56" customWidth="1"/>
    <col min="10755" max="10755" width="7.85546875" style="56" customWidth="1"/>
    <col min="10756" max="10756" width="5.140625" style="56" customWidth="1"/>
    <col min="10757" max="10757" width="23.42578125" style="56" customWidth="1"/>
    <col min="10758" max="10758" width="10.7109375" style="56" customWidth="1"/>
    <col min="10759" max="10759" width="6" style="56" customWidth="1"/>
    <col min="10760" max="10761" width="5.5703125" style="56" customWidth="1"/>
    <col min="10762" max="10762" width="8.28515625" style="56" customWidth="1"/>
    <col min="10763" max="10763" width="7" style="56" customWidth="1"/>
    <col min="10764" max="10764" width="6.5703125" style="56" customWidth="1"/>
    <col min="10765" max="10765" width="5.85546875" style="56" customWidth="1"/>
    <col min="10766" max="10766" width="5.7109375" style="56" customWidth="1"/>
    <col min="10767" max="10767" width="6.7109375" style="56" customWidth="1"/>
    <col min="10768" max="10768" width="6.42578125" style="56" customWidth="1"/>
    <col min="10769" max="10769" width="7.85546875" style="56" customWidth="1"/>
    <col min="10770" max="10770" width="9.7109375" style="56" customWidth="1"/>
    <col min="10771" max="10771" width="1.28515625" style="56" customWidth="1"/>
    <col min="10772" max="10774" width="5.7109375" style="56" customWidth="1"/>
    <col min="10775" max="10775" width="1.42578125" style="56" customWidth="1"/>
    <col min="10776" max="11008" width="9.140625" style="56"/>
    <col min="11009" max="11009" width="3.42578125" style="56" customWidth="1"/>
    <col min="11010" max="11010" width="24.28515625" style="56" customWidth="1"/>
    <col min="11011" max="11011" width="7.85546875" style="56" customWidth="1"/>
    <col min="11012" max="11012" width="5.140625" style="56" customWidth="1"/>
    <col min="11013" max="11013" width="23.42578125" style="56" customWidth="1"/>
    <col min="11014" max="11014" width="10.7109375" style="56" customWidth="1"/>
    <col min="11015" max="11015" width="6" style="56" customWidth="1"/>
    <col min="11016" max="11017" width="5.5703125" style="56" customWidth="1"/>
    <col min="11018" max="11018" width="8.28515625" style="56" customWidth="1"/>
    <col min="11019" max="11019" width="7" style="56" customWidth="1"/>
    <col min="11020" max="11020" width="6.5703125" style="56" customWidth="1"/>
    <col min="11021" max="11021" width="5.85546875" style="56" customWidth="1"/>
    <col min="11022" max="11022" width="5.7109375" style="56" customWidth="1"/>
    <col min="11023" max="11023" width="6.7109375" style="56" customWidth="1"/>
    <col min="11024" max="11024" width="6.42578125" style="56" customWidth="1"/>
    <col min="11025" max="11025" width="7.85546875" style="56" customWidth="1"/>
    <col min="11026" max="11026" width="9.7109375" style="56" customWidth="1"/>
    <col min="11027" max="11027" width="1.28515625" style="56" customWidth="1"/>
    <col min="11028" max="11030" width="5.7109375" style="56" customWidth="1"/>
    <col min="11031" max="11031" width="1.42578125" style="56" customWidth="1"/>
    <col min="11032" max="11264" width="9.140625" style="56"/>
    <col min="11265" max="11265" width="3.42578125" style="56" customWidth="1"/>
    <col min="11266" max="11266" width="24.28515625" style="56" customWidth="1"/>
    <col min="11267" max="11267" width="7.85546875" style="56" customWidth="1"/>
    <col min="11268" max="11268" width="5.140625" style="56" customWidth="1"/>
    <col min="11269" max="11269" width="23.42578125" style="56" customWidth="1"/>
    <col min="11270" max="11270" width="10.7109375" style="56" customWidth="1"/>
    <col min="11271" max="11271" width="6" style="56" customWidth="1"/>
    <col min="11272" max="11273" width="5.5703125" style="56" customWidth="1"/>
    <col min="11274" max="11274" width="8.28515625" style="56" customWidth="1"/>
    <col min="11275" max="11275" width="7" style="56" customWidth="1"/>
    <col min="11276" max="11276" width="6.5703125" style="56" customWidth="1"/>
    <col min="11277" max="11277" width="5.85546875" style="56" customWidth="1"/>
    <col min="11278" max="11278" width="5.7109375" style="56" customWidth="1"/>
    <col min="11279" max="11279" width="6.7109375" style="56" customWidth="1"/>
    <col min="11280" max="11280" width="6.42578125" style="56" customWidth="1"/>
    <col min="11281" max="11281" width="7.85546875" style="56" customWidth="1"/>
    <col min="11282" max="11282" width="9.7109375" style="56" customWidth="1"/>
    <col min="11283" max="11283" width="1.28515625" style="56" customWidth="1"/>
    <col min="11284" max="11286" width="5.7109375" style="56" customWidth="1"/>
    <col min="11287" max="11287" width="1.42578125" style="56" customWidth="1"/>
    <col min="11288" max="11520" width="9.140625" style="56"/>
    <col min="11521" max="11521" width="3.42578125" style="56" customWidth="1"/>
    <col min="11522" max="11522" width="24.28515625" style="56" customWidth="1"/>
    <col min="11523" max="11523" width="7.85546875" style="56" customWidth="1"/>
    <col min="11524" max="11524" width="5.140625" style="56" customWidth="1"/>
    <col min="11525" max="11525" width="23.42578125" style="56" customWidth="1"/>
    <col min="11526" max="11526" width="10.7109375" style="56" customWidth="1"/>
    <col min="11527" max="11527" width="6" style="56" customWidth="1"/>
    <col min="11528" max="11529" width="5.5703125" style="56" customWidth="1"/>
    <col min="11530" max="11530" width="8.28515625" style="56" customWidth="1"/>
    <col min="11531" max="11531" width="7" style="56" customWidth="1"/>
    <col min="11532" max="11532" width="6.5703125" style="56" customWidth="1"/>
    <col min="11533" max="11533" width="5.85546875" style="56" customWidth="1"/>
    <col min="11534" max="11534" width="5.7109375" style="56" customWidth="1"/>
    <col min="11535" max="11535" width="6.7109375" style="56" customWidth="1"/>
    <col min="11536" max="11536" width="6.42578125" style="56" customWidth="1"/>
    <col min="11537" max="11537" width="7.85546875" style="56" customWidth="1"/>
    <col min="11538" max="11538" width="9.7109375" style="56" customWidth="1"/>
    <col min="11539" max="11539" width="1.28515625" style="56" customWidth="1"/>
    <col min="11540" max="11542" width="5.7109375" style="56" customWidth="1"/>
    <col min="11543" max="11543" width="1.42578125" style="56" customWidth="1"/>
    <col min="11544" max="11776" width="9.140625" style="56"/>
    <col min="11777" max="11777" width="3.42578125" style="56" customWidth="1"/>
    <col min="11778" max="11778" width="24.28515625" style="56" customWidth="1"/>
    <col min="11779" max="11779" width="7.85546875" style="56" customWidth="1"/>
    <col min="11780" max="11780" width="5.140625" style="56" customWidth="1"/>
    <col min="11781" max="11781" width="23.42578125" style="56" customWidth="1"/>
    <col min="11782" max="11782" width="10.7109375" style="56" customWidth="1"/>
    <col min="11783" max="11783" width="6" style="56" customWidth="1"/>
    <col min="11784" max="11785" width="5.5703125" style="56" customWidth="1"/>
    <col min="11786" max="11786" width="8.28515625" style="56" customWidth="1"/>
    <col min="11787" max="11787" width="7" style="56" customWidth="1"/>
    <col min="11788" max="11788" width="6.5703125" style="56" customWidth="1"/>
    <col min="11789" max="11789" width="5.85546875" style="56" customWidth="1"/>
    <col min="11790" max="11790" width="5.7109375" style="56" customWidth="1"/>
    <col min="11791" max="11791" width="6.7109375" style="56" customWidth="1"/>
    <col min="11792" max="11792" width="6.42578125" style="56" customWidth="1"/>
    <col min="11793" max="11793" width="7.85546875" style="56" customWidth="1"/>
    <col min="11794" max="11794" width="9.7109375" style="56" customWidth="1"/>
    <col min="11795" max="11795" width="1.28515625" style="56" customWidth="1"/>
    <col min="11796" max="11798" width="5.7109375" style="56" customWidth="1"/>
    <col min="11799" max="11799" width="1.42578125" style="56" customWidth="1"/>
    <col min="11800" max="12032" width="9.140625" style="56"/>
    <col min="12033" max="12033" width="3.42578125" style="56" customWidth="1"/>
    <col min="12034" max="12034" width="24.28515625" style="56" customWidth="1"/>
    <col min="12035" max="12035" width="7.85546875" style="56" customWidth="1"/>
    <col min="12036" max="12036" width="5.140625" style="56" customWidth="1"/>
    <col min="12037" max="12037" width="23.42578125" style="56" customWidth="1"/>
    <col min="12038" max="12038" width="10.7109375" style="56" customWidth="1"/>
    <col min="12039" max="12039" width="6" style="56" customWidth="1"/>
    <col min="12040" max="12041" width="5.5703125" style="56" customWidth="1"/>
    <col min="12042" max="12042" width="8.28515625" style="56" customWidth="1"/>
    <col min="12043" max="12043" width="7" style="56" customWidth="1"/>
    <col min="12044" max="12044" width="6.5703125" style="56" customWidth="1"/>
    <col min="12045" max="12045" width="5.85546875" style="56" customWidth="1"/>
    <col min="12046" max="12046" width="5.7109375" style="56" customWidth="1"/>
    <col min="12047" max="12047" width="6.7109375" style="56" customWidth="1"/>
    <col min="12048" max="12048" width="6.42578125" style="56" customWidth="1"/>
    <col min="12049" max="12049" width="7.85546875" style="56" customWidth="1"/>
    <col min="12050" max="12050" width="9.7109375" style="56" customWidth="1"/>
    <col min="12051" max="12051" width="1.28515625" style="56" customWidth="1"/>
    <col min="12052" max="12054" width="5.7109375" style="56" customWidth="1"/>
    <col min="12055" max="12055" width="1.42578125" style="56" customWidth="1"/>
    <col min="12056" max="12288" width="9.140625" style="56"/>
    <col min="12289" max="12289" width="3.42578125" style="56" customWidth="1"/>
    <col min="12290" max="12290" width="24.28515625" style="56" customWidth="1"/>
    <col min="12291" max="12291" width="7.85546875" style="56" customWidth="1"/>
    <col min="12292" max="12292" width="5.140625" style="56" customWidth="1"/>
    <col min="12293" max="12293" width="23.42578125" style="56" customWidth="1"/>
    <col min="12294" max="12294" width="10.7109375" style="56" customWidth="1"/>
    <col min="12295" max="12295" width="6" style="56" customWidth="1"/>
    <col min="12296" max="12297" width="5.5703125" style="56" customWidth="1"/>
    <col min="12298" max="12298" width="8.28515625" style="56" customWidth="1"/>
    <col min="12299" max="12299" width="7" style="56" customWidth="1"/>
    <col min="12300" max="12300" width="6.5703125" style="56" customWidth="1"/>
    <col min="12301" max="12301" width="5.85546875" style="56" customWidth="1"/>
    <col min="12302" max="12302" width="5.7109375" style="56" customWidth="1"/>
    <col min="12303" max="12303" width="6.7109375" style="56" customWidth="1"/>
    <col min="12304" max="12304" width="6.42578125" style="56" customWidth="1"/>
    <col min="12305" max="12305" width="7.85546875" style="56" customWidth="1"/>
    <col min="12306" max="12306" width="9.7109375" style="56" customWidth="1"/>
    <col min="12307" max="12307" width="1.28515625" style="56" customWidth="1"/>
    <col min="12308" max="12310" width="5.7109375" style="56" customWidth="1"/>
    <col min="12311" max="12311" width="1.42578125" style="56" customWidth="1"/>
    <col min="12312" max="12544" width="9.140625" style="56"/>
    <col min="12545" max="12545" width="3.42578125" style="56" customWidth="1"/>
    <col min="12546" max="12546" width="24.28515625" style="56" customWidth="1"/>
    <col min="12547" max="12547" width="7.85546875" style="56" customWidth="1"/>
    <col min="12548" max="12548" width="5.140625" style="56" customWidth="1"/>
    <col min="12549" max="12549" width="23.42578125" style="56" customWidth="1"/>
    <col min="12550" max="12550" width="10.7109375" style="56" customWidth="1"/>
    <col min="12551" max="12551" width="6" style="56" customWidth="1"/>
    <col min="12552" max="12553" width="5.5703125" style="56" customWidth="1"/>
    <col min="12554" max="12554" width="8.28515625" style="56" customWidth="1"/>
    <col min="12555" max="12555" width="7" style="56" customWidth="1"/>
    <col min="12556" max="12556" width="6.5703125" style="56" customWidth="1"/>
    <col min="12557" max="12557" width="5.85546875" style="56" customWidth="1"/>
    <col min="12558" max="12558" width="5.7109375" style="56" customWidth="1"/>
    <col min="12559" max="12559" width="6.7109375" style="56" customWidth="1"/>
    <col min="12560" max="12560" width="6.42578125" style="56" customWidth="1"/>
    <col min="12561" max="12561" width="7.85546875" style="56" customWidth="1"/>
    <col min="12562" max="12562" width="9.7109375" style="56" customWidth="1"/>
    <col min="12563" max="12563" width="1.28515625" style="56" customWidth="1"/>
    <col min="12564" max="12566" width="5.7109375" style="56" customWidth="1"/>
    <col min="12567" max="12567" width="1.42578125" style="56" customWidth="1"/>
    <col min="12568" max="12800" width="9.140625" style="56"/>
    <col min="12801" max="12801" width="3.42578125" style="56" customWidth="1"/>
    <col min="12802" max="12802" width="24.28515625" style="56" customWidth="1"/>
    <col min="12803" max="12803" width="7.85546875" style="56" customWidth="1"/>
    <col min="12804" max="12804" width="5.140625" style="56" customWidth="1"/>
    <col min="12805" max="12805" width="23.42578125" style="56" customWidth="1"/>
    <col min="12806" max="12806" width="10.7109375" style="56" customWidth="1"/>
    <col min="12807" max="12807" width="6" style="56" customWidth="1"/>
    <col min="12808" max="12809" width="5.5703125" style="56" customWidth="1"/>
    <col min="12810" max="12810" width="8.28515625" style="56" customWidth="1"/>
    <col min="12811" max="12811" width="7" style="56" customWidth="1"/>
    <col min="12812" max="12812" width="6.5703125" style="56" customWidth="1"/>
    <col min="12813" max="12813" width="5.85546875" style="56" customWidth="1"/>
    <col min="12814" max="12814" width="5.7109375" style="56" customWidth="1"/>
    <col min="12815" max="12815" width="6.7109375" style="56" customWidth="1"/>
    <col min="12816" max="12816" width="6.42578125" style="56" customWidth="1"/>
    <col min="12817" max="12817" width="7.85546875" style="56" customWidth="1"/>
    <col min="12818" max="12818" width="9.7109375" style="56" customWidth="1"/>
    <col min="12819" max="12819" width="1.28515625" style="56" customWidth="1"/>
    <col min="12820" max="12822" width="5.7109375" style="56" customWidth="1"/>
    <col min="12823" max="12823" width="1.42578125" style="56" customWidth="1"/>
    <col min="12824" max="13056" width="9.140625" style="56"/>
    <col min="13057" max="13057" width="3.42578125" style="56" customWidth="1"/>
    <col min="13058" max="13058" width="24.28515625" style="56" customWidth="1"/>
    <col min="13059" max="13059" width="7.85546875" style="56" customWidth="1"/>
    <col min="13060" max="13060" width="5.140625" style="56" customWidth="1"/>
    <col min="13061" max="13061" width="23.42578125" style="56" customWidth="1"/>
    <col min="13062" max="13062" width="10.7109375" style="56" customWidth="1"/>
    <col min="13063" max="13063" width="6" style="56" customWidth="1"/>
    <col min="13064" max="13065" width="5.5703125" style="56" customWidth="1"/>
    <col min="13066" max="13066" width="8.28515625" style="56" customWidth="1"/>
    <col min="13067" max="13067" width="7" style="56" customWidth="1"/>
    <col min="13068" max="13068" width="6.5703125" style="56" customWidth="1"/>
    <col min="13069" max="13069" width="5.85546875" style="56" customWidth="1"/>
    <col min="13070" max="13070" width="5.7109375" style="56" customWidth="1"/>
    <col min="13071" max="13071" width="6.7109375" style="56" customWidth="1"/>
    <col min="13072" max="13072" width="6.42578125" style="56" customWidth="1"/>
    <col min="13073" max="13073" width="7.85546875" style="56" customWidth="1"/>
    <col min="13074" max="13074" width="9.7109375" style="56" customWidth="1"/>
    <col min="13075" max="13075" width="1.28515625" style="56" customWidth="1"/>
    <col min="13076" max="13078" width="5.7109375" style="56" customWidth="1"/>
    <col min="13079" max="13079" width="1.42578125" style="56" customWidth="1"/>
    <col min="13080" max="13312" width="9.140625" style="56"/>
    <col min="13313" max="13313" width="3.42578125" style="56" customWidth="1"/>
    <col min="13314" max="13314" width="24.28515625" style="56" customWidth="1"/>
    <col min="13315" max="13315" width="7.85546875" style="56" customWidth="1"/>
    <col min="13316" max="13316" width="5.140625" style="56" customWidth="1"/>
    <col min="13317" max="13317" width="23.42578125" style="56" customWidth="1"/>
    <col min="13318" max="13318" width="10.7109375" style="56" customWidth="1"/>
    <col min="13319" max="13319" width="6" style="56" customWidth="1"/>
    <col min="13320" max="13321" width="5.5703125" style="56" customWidth="1"/>
    <col min="13322" max="13322" width="8.28515625" style="56" customWidth="1"/>
    <col min="13323" max="13323" width="7" style="56" customWidth="1"/>
    <col min="13324" max="13324" width="6.5703125" style="56" customWidth="1"/>
    <col min="13325" max="13325" width="5.85546875" style="56" customWidth="1"/>
    <col min="13326" max="13326" width="5.7109375" style="56" customWidth="1"/>
    <col min="13327" max="13327" width="6.7109375" style="56" customWidth="1"/>
    <col min="13328" max="13328" width="6.42578125" style="56" customWidth="1"/>
    <col min="13329" max="13329" width="7.85546875" style="56" customWidth="1"/>
    <col min="13330" max="13330" width="9.7109375" style="56" customWidth="1"/>
    <col min="13331" max="13331" width="1.28515625" style="56" customWidth="1"/>
    <col min="13332" max="13334" width="5.7109375" style="56" customWidth="1"/>
    <col min="13335" max="13335" width="1.42578125" style="56" customWidth="1"/>
    <col min="13336" max="13568" width="9.140625" style="56"/>
    <col min="13569" max="13569" width="3.42578125" style="56" customWidth="1"/>
    <col min="13570" max="13570" width="24.28515625" style="56" customWidth="1"/>
    <col min="13571" max="13571" width="7.85546875" style="56" customWidth="1"/>
    <col min="13572" max="13572" width="5.140625" style="56" customWidth="1"/>
    <col min="13573" max="13573" width="23.42578125" style="56" customWidth="1"/>
    <col min="13574" max="13574" width="10.7109375" style="56" customWidth="1"/>
    <col min="13575" max="13575" width="6" style="56" customWidth="1"/>
    <col min="13576" max="13577" width="5.5703125" style="56" customWidth="1"/>
    <col min="13578" max="13578" width="8.28515625" style="56" customWidth="1"/>
    <col min="13579" max="13579" width="7" style="56" customWidth="1"/>
    <col min="13580" max="13580" width="6.5703125" style="56" customWidth="1"/>
    <col min="13581" max="13581" width="5.85546875" style="56" customWidth="1"/>
    <col min="13582" max="13582" width="5.7109375" style="56" customWidth="1"/>
    <col min="13583" max="13583" width="6.7109375" style="56" customWidth="1"/>
    <col min="13584" max="13584" width="6.42578125" style="56" customWidth="1"/>
    <col min="13585" max="13585" width="7.85546875" style="56" customWidth="1"/>
    <col min="13586" max="13586" width="9.7109375" style="56" customWidth="1"/>
    <col min="13587" max="13587" width="1.28515625" style="56" customWidth="1"/>
    <col min="13588" max="13590" width="5.7109375" style="56" customWidth="1"/>
    <col min="13591" max="13591" width="1.42578125" style="56" customWidth="1"/>
    <col min="13592" max="13824" width="9.140625" style="56"/>
    <col min="13825" max="13825" width="3.42578125" style="56" customWidth="1"/>
    <col min="13826" max="13826" width="24.28515625" style="56" customWidth="1"/>
    <col min="13827" max="13827" width="7.85546875" style="56" customWidth="1"/>
    <col min="13828" max="13828" width="5.140625" style="56" customWidth="1"/>
    <col min="13829" max="13829" width="23.42578125" style="56" customWidth="1"/>
    <col min="13830" max="13830" width="10.7109375" style="56" customWidth="1"/>
    <col min="13831" max="13831" width="6" style="56" customWidth="1"/>
    <col min="13832" max="13833" width="5.5703125" style="56" customWidth="1"/>
    <col min="13834" max="13834" width="8.28515625" style="56" customWidth="1"/>
    <col min="13835" max="13835" width="7" style="56" customWidth="1"/>
    <col min="13836" max="13836" width="6.5703125" style="56" customWidth="1"/>
    <col min="13837" max="13837" width="5.85546875" style="56" customWidth="1"/>
    <col min="13838" max="13838" width="5.7109375" style="56" customWidth="1"/>
    <col min="13839" max="13839" width="6.7109375" style="56" customWidth="1"/>
    <col min="13840" max="13840" width="6.42578125" style="56" customWidth="1"/>
    <col min="13841" max="13841" width="7.85546875" style="56" customWidth="1"/>
    <col min="13842" max="13842" width="9.7109375" style="56" customWidth="1"/>
    <col min="13843" max="13843" width="1.28515625" style="56" customWidth="1"/>
    <col min="13844" max="13846" width="5.7109375" style="56" customWidth="1"/>
    <col min="13847" max="13847" width="1.42578125" style="56" customWidth="1"/>
    <col min="13848" max="14080" width="9.140625" style="56"/>
    <col min="14081" max="14081" width="3.42578125" style="56" customWidth="1"/>
    <col min="14082" max="14082" width="24.28515625" style="56" customWidth="1"/>
    <col min="14083" max="14083" width="7.85546875" style="56" customWidth="1"/>
    <col min="14084" max="14084" width="5.140625" style="56" customWidth="1"/>
    <col min="14085" max="14085" width="23.42578125" style="56" customWidth="1"/>
    <col min="14086" max="14086" width="10.7109375" style="56" customWidth="1"/>
    <col min="14087" max="14087" width="6" style="56" customWidth="1"/>
    <col min="14088" max="14089" width="5.5703125" style="56" customWidth="1"/>
    <col min="14090" max="14090" width="8.28515625" style="56" customWidth="1"/>
    <col min="14091" max="14091" width="7" style="56" customWidth="1"/>
    <col min="14092" max="14092" width="6.5703125" style="56" customWidth="1"/>
    <col min="14093" max="14093" width="5.85546875" style="56" customWidth="1"/>
    <col min="14094" max="14094" width="5.7109375" style="56" customWidth="1"/>
    <col min="14095" max="14095" width="6.7109375" style="56" customWidth="1"/>
    <col min="14096" max="14096" width="6.42578125" style="56" customWidth="1"/>
    <col min="14097" max="14097" width="7.85546875" style="56" customWidth="1"/>
    <col min="14098" max="14098" width="9.7109375" style="56" customWidth="1"/>
    <col min="14099" max="14099" width="1.28515625" style="56" customWidth="1"/>
    <col min="14100" max="14102" width="5.7109375" style="56" customWidth="1"/>
    <col min="14103" max="14103" width="1.42578125" style="56" customWidth="1"/>
    <col min="14104" max="14336" width="9.140625" style="56"/>
    <col min="14337" max="14337" width="3.42578125" style="56" customWidth="1"/>
    <col min="14338" max="14338" width="24.28515625" style="56" customWidth="1"/>
    <col min="14339" max="14339" width="7.85546875" style="56" customWidth="1"/>
    <col min="14340" max="14340" width="5.140625" style="56" customWidth="1"/>
    <col min="14341" max="14341" width="23.42578125" style="56" customWidth="1"/>
    <col min="14342" max="14342" width="10.7109375" style="56" customWidth="1"/>
    <col min="14343" max="14343" width="6" style="56" customWidth="1"/>
    <col min="14344" max="14345" width="5.5703125" style="56" customWidth="1"/>
    <col min="14346" max="14346" width="8.28515625" style="56" customWidth="1"/>
    <col min="14347" max="14347" width="7" style="56" customWidth="1"/>
    <col min="14348" max="14348" width="6.5703125" style="56" customWidth="1"/>
    <col min="14349" max="14349" width="5.85546875" style="56" customWidth="1"/>
    <col min="14350" max="14350" width="5.7109375" style="56" customWidth="1"/>
    <col min="14351" max="14351" width="6.7109375" style="56" customWidth="1"/>
    <col min="14352" max="14352" width="6.42578125" style="56" customWidth="1"/>
    <col min="14353" max="14353" width="7.85546875" style="56" customWidth="1"/>
    <col min="14354" max="14354" width="9.7109375" style="56" customWidth="1"/>
    <col min="14355" max="14355" width="1.28515625" style="56" customWidth="1"/>
    <col min="14356" max="14358" width="5.7109375" style="56" customWidth="1"/>
    <col min="14359" max="14359" width="1.42578125" style="56" customWidth="1"/>
    <col min="14360" max="14592" width="9.140625" style="56"/>
    <col min="14593" max="14593" width="3.42578125" style="56" customWidth="1"/>
    <col min="14594" max="14594" width="24.28515625" style="56" customWidth="1"/>
    <col min="14595" max="14595" width="7.85546875" style="56" customWidth="1"/>
    <col min="14596" max="14596" width="5.140625" style="56" customWidth="1"/>
    <col min="14597" max="14597" width="23.42578125" style="56" customWidth="1"/>
    <col min="14598" max="14598" width="10.7109375" style="56" customWidth="1"/>
    <col min="14599" max="14599" width="6" style="56" customWidth="1"/>
    <col min="14600" max="14601" width="5.5703125" style="56" customWidth="1"/>
    <col min="14602" max="14602" width="8.28515625" style="56" customWidth="1"/>
    <col min="14603" max="14603" width="7" style="56" customWidth="1"/>
    <col min="14604" max="14604" width="6.5703125" style="56" customWidth="1"/>
    <col min="14605" max="14605" width="5.85546875" style="56" customWidth="1"/>
    <col min="14606" max="14606" width="5.7109375" style="56" customWidth="1"/>
    <col min="14607" max="14607" width="6.7109375" style="56" customWidth="1"/>
    <col min="14608" max="14608" width="6.42578125" style="56" customWidth="1"/>
    <col min="14609" max="14609" width="7.85546875" style="56" customWidth="1"/>
    <col min="14610" max="14610" width="9.7109375" style="56" customWidth="1"/>
    <col min="14611" max="14611" width="1.28515625" style="56" customWidth="1"/>
    <col min="14612" max="14614" width="5.7109375" style="56" customWidth="1"/>
    <col min="14615" max="14615" width="1.42578125" style="56" customWidth="1"/>
    <col min="14616" max="14848" width="9.140625" style="56"/>
    <col min="14849" max="14849" width="3.42578125" style="56" customWidth="1"/>
    <col min="14850" max="14850" width="24.28515625" style="56" customWidth="1"/>
    <col min="14851" max="14851" width="7.85546875" style="56" customWidth="1"/>
    <col min="14852" max="14852" width="5.140625" style="56" customWidth="1"/>
    <col min="14853" max="14853" width="23.42578125" style="56" customWidth="1"/>
    <col min="14854" max="14854" width="10.7109375" style="56" customWidth="1"/>
    <col min="14855" max="14855" width="6" style="56" customWidth="1"/>
    <col min="14856" max="14857" width="5.5703125" style="56" customWidth="1"/>
    <col min="14858" max="14858" width="8.28515625" style="56" customWidth="1"/>
    <col min="14859" max="14859" width="7" style="56" customWidth="1"/>
    <col min="14860" max="14860" width="6.5703125" style="56" customWidth="1"/>
    <col min="14861" max="14861" width="5.85546875" style="56" customWidth="1"/>
    <col min="14862" max="14862" width="5.7109375" style="56" customWidth="1"/>
    <col min="14863" max="14863" width="6.7109375" style="56" customWidth="1"/>
    <col min="14864" max="14864" width="6.42578125" style="56" customWidth="1"/>
    <col min="14865" max="14865" width="7.85546875" style="56" customWidth="1"/>
    <col min="14866" max="14866" width="9.7109375" style="56" customWidth="1"/>
    <col min="14867" max="14867" width="1.28515625" style="56" customWidth="1"/>
    <col min="14868" max="14870" width="5.7109375" style="56" customWidth="1"/>
    <col min="14871" max="14871" width="1.42578125" style="56" customWidth="1"/>
    <col min="14872" max="15104" width="9.140625" style="56"/>
    <col min="15105" max="15105" width="3.42578125" style="56" customWidth="1"/>
    <col min="15106" max="15106" width="24.28515625" style="56" customWidth="1"/>
    <col min="15107" max="15107" width="7.85546875" style="56" customWidth="1"/>
    <col min="15108" max="15108" width="5.140625" style="56" customWidth="1"/>
    <col min="15109" max="15109" width="23.42578125" style="56" customWidth="1"/>
    <col min="15110" max="15110" width="10.7109375" style="56" customWidth="1"/>
    <col min="15111" max="15111" width="6" style="56" customWidth="1"/>
    <col min="15112" max="15113" width="5.5703125" style="56" customWidth="1"/>
    <col min="15114" max="15114" width="8.28515625" style="56" customWidth="1"/>
    <col min="15115" max="15115" width="7" style="56" customWidth="1"/>
    <col min="15116" max="15116" width="6.5703125" style="56" customWidth="1"/>
    <col min="15117" max="15117" width="5.85546875" style="56" customWidth="1"/>
    <col min="15118" max="15118" width="5.7109375" style="56" customWidth="1"/>
    <col min="15119" max="15119" width="6.7109375" style="56" customWidth="1"/>
    <col min="15120" max="15120" width="6.42578125" style="56" customWidth="1"/>
    <col min="15121" max="15121" width="7.85546875" style="56" customWidth="1"/>
    <col min="15122" max="15122" width="9.7109375" style="56" customWidth="1"/>
    <col min="15123" max="15123" width="1.28515625" style="56" customWidth="1"/>
    <col min="15124" max="15126" width="5.7109375" style="56" customWidth="1"/>
    <col min="15127" max="15127" width="1.42578125" style="56" customWidth="1"/>
    <col min="15128" max="15360" width="9.140625" style="56"/>
    <col min="15361" max="15361" width="3.42578125" style="56" customWidth="1"/>
    <col min="15362" max="15362" width="24.28515625" style="56" customWidth="1"/>
    <col min="15363" max="15363" width="7.85546875" style="56" customWidth="1"/>
    <col min="15364" max="15364" width="5.140625" style="56" customWidth="1"/>
    <col min="15365" max="15365" width="23.42578125" style="56" customWidth="1"/>
    <col min="15366" max="15366" width="10.7109375" style="56" customWidth="1"/>
    <col min="15367" max="15367" width="6" style="56" customWidth="1"/>
    <col min="15368" max="15369" width="5.5703125" style="56" customWidth="1"/>
    <col min="15370" max="15370" width="8.28515625" style="56" customWidth="1"/>
    <col min="15371" max="15371" width="7" style="56" customWidth="1"/>
    <col min="15372" max="15372" width="6.5703125" style="56" customWidth="1"/>
    <col min="15373" max="15373" width="5.85546875" style="56" customWidth="1"/>
    <col min="15374" max="15374" width="5.7109375" style="56" customWidth="1"/>
    <col min="15375" max="15375" width="6.7109375" style="56" customWidth="1"/>
    <col min="15376" max="15376" width="6.42578125" style="56" customWidth="1"/>
    <col min="15377" max="15377" width="7.85546875" style="56" customWidth="1"/>
    <col min="15378" max="15378" width="9.7109375" style="56" customWidth="1"/>
    <col min="15379" max="15379" width="1.28515625" style="56" customWidth="1"/>
    <col min="15380" max="15382" width="5.7109375" style="56" customWidth="1"/>
    <col min="15383" max="15383" width="1.42578125" style="56" customWidth="1"/>
    <col min="15384" max="15616" width="9.140625" style="56"/>
    <col min="15617" max="15617" width="3.42578125" style="56" customWidth="1"/>
    <col min="15618" max="15618" width="24.28515625" style="56" customWidth="1"/>
    <col min="15619" max="15619" width="7.85546875" style="56" customWidth="1"/>
    <col min="15620" max="15620" width="5.140625" style="56" customWidth="1"/>
    <col min="15621" max="15621" width="23.42578125" style="56" customWidth="1"/>
    <col min="15622" max="15622" width="10.7109375" style="56" customWidth="1"/>
    <col min="15623" max="15623" width="6" style="56" customWidth="1"/>
    <col min="15624" max="15625" width="5.5703125" style="56" customWidth="1"/>
    <col min="15626" max="15626" width="8.28515625" style="56" customWidth="1"/>
    <col min="15627" max="15627" width="7" style="56" customWidth="1"/>
    <col min="15628" max="15628" width="6.5703125" style="56" customWidth="1"/>
    <col min="15629" max="15629" width="5.85546875" style="56" customWidth="1"/>
    <col min="15630" max="15630" width="5.7109375" style="56" customWidth="1"/>
    <col min="15631" max="15631" width="6.7109375" style="56" customWidth="1"/>
    <col min="15632" max="15632" width="6.42578125" style="56" customWidth="1"/>
    <col min="15633" max="15633" width="7.85546875" style="56" customWidth="1"/>
    <col min="15634" max="15634" width="9.7109375" style="56" customWidth="1"/>
    <col min="15635" max="15635" width="1.28515625" style="56" customWidth="1"/>
    <col min="15636" max="15638" width="5.7109375" style="56" customWidth="1"/>
    <col min="15639" max="15639" width="1.42578125" style="56" customWidth="1"/>
    <col min="15640" max="15872" width="9.140625" style="56"/>
    <col min="15873" max="15873" width="3.42578125" style="56" customWidth="1"/>
    <col min="15874" max="15874" width="24.28515625" style="56" customWidth="1"/>
    <col min="15875" max="15875" width="7.85546875" style="56" customWidth="1"/>
    <col min="15876" max="15876" width="5.140625" style="56" customWidth="1"/>
    <col min="15877" max="15877" width="23.42578125" style="56" customWidth="1"/>
    <col min="15878" max="15878" width="10.7109375" style="56" customWidth="1"/>
    <col min="15879" max="15879" width="6" style="56" customWidth="1"/>
    <col min="15880" max="15881" width="5.5703125" style="56" customWidth="1"/>
    <col min="15882" max="15882" width="8.28515625" style="56" customWidth="1"/>
    <col min="15883" max="15883" width="7" style="56" customWidth="1"/>
    <col min="15884" max="15884" width="6.5703125" style="56" customWidth="1"/>
    <col min="15885" max="15885" width="5.85546875" style="56" customWidth="1"/>
    <col min="15886" max="15886" width="5.7109375" style="56" customWidth="1"/>
    <col min="15887" max="15887" width="6.7109375" style="56" customWidth="1"/>
    <col min="15888" max="15888" width="6.42578125" style="56" customWidth="1"/>
    <col min="15889" max="15889" width="7.85546875" style="56" customWidth="1"/>
    <col min="15890" max="15890" width="9.7109375" style="56" customWidth="1"/>
    <col min="15891" max="15891" width="1.28515625" style="56" customWidth="1"/>
    <col min="15892" max="15894" width="5.7109375" style="56" customWidth="1"/>
    <col min="15895" max="15895" width="1.42578125" style="56" customWidth="1"/>
    <col min="15896" max="16128" width="9.140625" style="56"/>
    <col min="16129" max="16129" width="3.42578125" style="56" customWidth="1"/>
    <col min="16130" max="16130" width="24.28515625" style="56" customWidth="1"/>
    <col min="16131" max="16131" width="7.85546875" style="56" customWidth="1"/>
    <col min="16132" max="16132" width="5.140625" style="56" customWidth="1"/>
    <col min="16133" max="16133" width="23.42578125" style="56" customWidth="1"/>
    <col min="16134" max="16134" width="10.7109375" style="56" customWidth="1"/>
    <col min="16135" max="16135" width="6" style="56" customWidth="1"/>
    <col min="16136" max="16137" width="5.5703125" style="56" customWidth="1"/>
    <col min="16138" max="16138" width="8.28515625" style="56" customWidth="1"/>
    <col min="16139" max="16139" width="7" style="56" customWidth="1"/>
    <col min="16140" max="16140" width="6.5703125" style="56" customWidth="1"/>
    <col min="16141" max="16141" width="5.85546875" style="56" customWidth="1"/>
    <col min="16142" max="16142" width="5.7109375" style="56" customWidth="1"/>
    <col min="16143" max="16143" width="6.7109375" style="56" customWidth="1"/>
    <col min="16144" max="16144" width="6.42578125" style="56" customWidth="1"/>
    <col min="16145" max="16145" width="7.85546875" style="56" customWidth="1"/>
    <col min="16146" max="16146" width="9.7109375" style="56" customWidth="1"/>
    <col min="16147" max="16147" width="1.28515625" style="56" customWidth="1"/>
    <col min="16148" max="16150" width="5.7109375" style="56" customWidth="1"/>
    <col min="16151" max="16151" width="1.42578125" style="56" customWidth="1"/>
    <col min="16152" max="16384" width="9.140625" style="56"/>
  </cols>
  <sheetData>
    <row r="1" spans="1:24" ht="14.45" x14ac:dyDescent="0.3">
      <c r="A1" s="473" t="s">
        <v>109</v>
      </c>
      <c r="B1" s="473"/>
      <c r="C1" s="473"/>
      <c r="D1" s="473"/>
      <c r="E1" s="473"/>
      <c r="F1" s="473"/>
      <c r="G1" s="473"/>
      <c r="H1" s="473"/>
      <c r="I1" s="473"/>
      <c r="J1" s="473"/>
      <c r="K1" s="473"/>
      <c r="L1" s="473"/>
      <c r="M1" s="473"/>
      <c r="N1" s="473"/>
      <c r="O1" s="473"/>
      <c r="P1" s="473"/>
      <c r="Q1" s="473"/>
      <c r="R1" s="473"/>
    </row>
    <row r="2" spans="1:24" ht="14.45" x14ac:dyDescent="0.3">
      <c r="A2" s="473" t="s">
        <v>110</v>
      </c>
      <c r="B2" s="473"/>
      <c r="C2" s="473"/>
      <c r="D2" s="473"/>
      <c r="E2" s="473"/>
      <c r="F2" s="473"/>
      <c r="G2" s="473"/>
      <c r="H2" s="473"/>
      <c r="I2" s="473"/>
      <c r="J2" s="473"/>
      <c r="K2" s="473"/>
      <c r="L2" s="473"/>
      <c r="M2" s="473"/>
      <c r="N2" s="473"/>
      <c r="O2" s="473"/>
      <c r="P2" s="473"/>
      <c r="Q2" s="473"/>
      <c r="R2" s="473"/>
    </row>
    <row r="3" spans="1:24" ht="14.45" x14ac:dyDescent="0.3">
      <c r="A3" s="473" t="s">
        <v>111</v>
      </c>
      <c r="B3" s="473"/>
      <c r="C3" s="473"/>
      <c r="D3" s="473"/>
      <c r="E3" s="473"/>
      <c r="F3" s="473"/>
      <c r="G3" s="473"/>
      <c r="H3" s="473"/>
      <c r="I3" s="473"/>
      <c r="J3" s="473"/>
      <c r="K3" s="473"/>
      <c r="L3" s="473"/>
      <c r="M3" s="473"/>
      <c r="N3" s="473"/>
      <c r="O3" s="473"/>
      <c r="P3" s="473"/>
      <c r="Q3" s="473"/>
      <c r="R3" s="473"/>
      <c r="S3" s="57"/>
      <c r="T3" s="57"/>
      <c r="U3" s="57"/>
      <c r="V3" s="57"/>
      <c r="W3" s="57"/>
    </row>
    <row r="4" spans="1:24" ht="14.45" x14ac:dyDescent="0.3">
      <c r="A4" s="487" t="s">
        <v>112</v>
      </c>
      <c r="B4" s="487"/>
      <c r="C4" s="487"/>
      <c r="D4" s="487"/>
      <c r="E4" s="487"/>
      <c r="F4" s="487"/>
      <c r="G4" s="487"/>
      <c r="H4" s="487"/>
      <c r="I4" s="487"/>
      <c r="J4" s="487"/>
      <c r="K4" s="487"/>
      <c r="L4" s="487"/>
      <c r="M4" s="487"/>
      <c r="N4" s="487"/>
      <c r="O4" s="487"/>
      <c r="P4" s="487"/>
      <c r="Q4" s="487"/>
      <c r="R4" s="487"/>
    </row>
    <row r="5" spans="1:24" ht="14.45" x14ac:dyDescent="0.3">
      <c r="A5" s="488" t="s">
        <v>113</v>
      </c>
      <c r="B5" s="488"/>
      <c r="C5" s="488"/>
      <c r="D5" s="488"/>
      <c r="E5" s="488"/>
      <c r="F5" s="488"/>
      <c r="G5" s="488"/>
      <c r="H5" s="488"/>
      <c r="I5" s="488"/>
      <c r="J5" s="488"/>
      <c r="K5" s="488"/>
      <c r="L5" s="488"/>
      <c r="M5" s="488"/>
      <c r="N5" s="488"/>
      <c r="O5" s="488"/>
      <c r="P5" s="488"/>
      <c r="Q5" s="488"/>
      <c r="R5" s="488"/>
    </row>
    <row r="6" spans="1:24" ht="14.45" x14ac:dyDescent="0.3">
      <c r="B6" s="59" t="s">
        <v>114</v>
      </c>
      <c r="C6" s="60" t="s">
        <v>115</v>
      </c>
      <c r="L6" s="489" t="s">
        <v>116</v>
      </c>
      <c r="M6" s="470"/>
      <c r="N6" s="470"/>
      <c r="O6" s="490" t="s">
        <v>117</v>
      </c>
      <c r="P6" s="490"/>
      <c r="Q6" s="490"/>
    </row>
    <row r="7" spans="1:24" ht="16.149999999999999" x14ac:dyDescent="0.45">
      <c r="B7" s="59" t="s">
        <v>118</v>
      </c>
      <c r="C7" s="60" t="s">
        <v>115</v>
      </c>
      <c r="D7" s="63"/>
      <c r="E7" s="63"/>
      <c r="L7" s="470" t="s">
        <v>119</v>
      </c>
      <c r="M7" s="470"/>
      <c r="N7" s="470"/>
      <c r="O7" s="471" t="s">
        <v>120</v>
      </c>
      <c r="P7" s="471"/>
      <c r="Q7" s="471"/>
    </row>
    <row r="8" spans="1:24" ht="14.45" x14ac:dyDescent="0.3">
      <c r="B8" s="59" t="s">
        <v>121</v>
      </c>
      <c r="C8" s="64" t="s">
        <v>9</v>
      </c>
      <c r="D8" s="63"/>
      <c r="E8" s="63"/>
      <c r="K8" s="472" t="s">
        <v>122</v>
      </c>
      <c r="L8" s="473"/>
      <c r="M8" s="473"/>
      <c r="N8" s="473"/>
      <c r="O8" s="474" t="s">
        <v>355</v>
      </c>
      <c r="P8" s="474"/>
      <c r="Q8" s="474"/>
    </row>
    <row r="9" spans="1:24" ht="14.45" x14ac:dyDescent="0.3">
      <c r="G9" s="65"/>
      <c r="H9" s="65"/>
    </row>
    <row r="10" spans="1:24" ht="3" customHeight="1" x14ac:dyDescent="0.3">
      <c r="B10" s="59"/>
      <c r="C10" s="66"/>
      <c r="D10" s="63"/>
      <c r="E10" s="63"/>
      <c r="F10" s="67"/>
    </row>
    <row r="11" spans="1:24" s="73" customFormat="1" ht="14.45" x14ac:dyDescent="0.3">
      <c r="A11" s="68"/>
      <c r="B11" s="68" t="s">
        <v>123</v>
      </c>
      <c r="C11" s="69"/>
      <c r="D11" s="69"/>
      <c r="E11" s="69"/>
      <c r="F11" s="70"/>
      <c r="G11" s="70"/>
      <c r="H11" s="69"/>
      <c r="I11" s="69"/>
      <c r="J11" s="71"/>
      <c r="K11" s="72"/>
      <c r="L11" s="72"/>
      <c r="X11" s="73">
        <f>14+21</f>
        <v>35</v>
      </c>
    </row>
    <row r="12" spans="1:24" s="77" customFormat="1" ht="11.25" x14ac:dyDescent="0.2">
      <c r="A12" s="74"/>
      <c r="B12" s="75" t="s">
        <v>124</v>
      </c>
      <c r="C12" s="475" t="s">
        <v>125</v>
      </c>
      <c r="D12" s="478" t="s">
        <v>37</v>
      </c>
      <c r="E12" s="458" t="s">
        <v>126</v>
      </c>
      <c r="F12" s="76" t="s">
        <v>127</v>
      </c>
      <c r="G12" s="481" t="s">
        <v>128</v>
      </c>
      <c r="H12" s="482"/>
      <c r="I12" s="483"/>
      <c r="J12" s="484" t="s">
        <v>129</v>
      </c>
      <c r="K12" s="485"/>
      <c r="L12" s="486"/>
      <c r="M12" s="481" t="s">
        <v>130</v>
      </c>
      <c r="N12" s="482"/>
      <c r="O12" s="483"/>
      <c r="P12" s="454" t="s">
        <v>131</v>
      </c>
      <c r="Q12" s="455"/>
      <c r="R12" s="458" t="s">
        <v>132</v>
      </c>
      <c r="T12" s="461" t="s">
        <v>133</v>
      </c>
      <c r="U12" s="462"/>
      <c r="V12" s="463"/>
    </row>
    <row r="13" spans="1:24" s="81" customFormat="1" ht="17.25" customHeight="1" x14ac:dyDescent="0.2">
      <c r="A13" s="78"/>
      <c r="B13" s="79" t="s">
        <v>134</v>
      </c>
      <c r="C13" s="476"/>
      <c r="D13" s="479"/>
      <c r="E13" s="459"/>
      <c r="F13" s="80" t="s">
        <v>135</v>
      </c>
      <c r="G13" s="464" t="s">
        <v>136</v>
      </c>
      <c r="H13" s="465"/>
      <c r="I13" s="466"/>
      <c r="J13" s="467" t="s">
        <v>136</v>
      </c>
      <c r="K13" s="468"/>
      <c r="L13" s="469"/>
      <c r="M13" s="464" t="s">
        <v>137</v>
      </c>
      <c r="N13" s="465"/>
      <c r="O13" s="466"/>
      <c r="P13" s="456"/>
      <c r="Q13" s="457"/>
      <c r="R13" s="459"/>
      <c r="T13" s="82"/>
      <c r="U13" s="82"/>
      <c r="V13" s="82"/>
    </row>
    <row r="14" spans="1:24" s="77" customFormat="1" ht="11.25" x14ac:dyDescent="0.2">
      <c r="A14" s="83"/>
      <c r="B14" s="84"/>
      <c r="C14" s="477"/>
      <c r="D14" s="480"/>
      <c r="E14" s="460"/>
      <c r="F14" s="85" t="s">
        <v>138</v>
      </c>
      <c r="G14" s="86" t="s">
        <v>139</v>
      </c>
      <c r="H14" s="86" t="s">
        <v>140</v>
      </c>
      <c r="I14" s="86" t="s">
        <v>141</v>
      </c>
      <c r="J14" s="87" t="s">
        <v>139</v>
      </c>
      <c r="K14" s="87" t="s">
        <v>140</v>
      </c>
      <c r="L14" s="87" t="s">
        <v>141</v>
      </c>
      <c r="M14" s="86" t="s">
        <v>139</v>
      </c>
      <c r="N14" s="86" t="s">
        <v>140</v>
      </c>
      <c r="O14" s="86" t="s">
        <v>141</v>
      </c>
      <c r="P14" s="88" t="s">
        <v>137</v>
      </c>
      <c r="Q14" s="88" t="s">
        <v>142</v>
      </c>
      <c r="R14" s="460"/>
      <c r="T14" s="89" t="s">
        <v>139</v>
      </c>
      <c r="U14" s="89" t="s">
        <v>140</v>
      </c>
      <c r="V14" s="89" t="s">
        <v>141</v>
      </c>
    </row>
    <row r="15" spans="1:24" s="99" customFormat="1" ht="21.6" customHeight="1" x14ac:dyDescent="0.2">
      <c r="A15" s="90">
        <v>1</v>
      </c>
      <c r="B15" s="91"/>
      <c r="C15" s="92" t="s">
        <v>143</v>
      </c>
      <c r="D15" s="93" t="s">
        <v>53</v>
      </c>
      <c r="E15" s="94" t="s">
        <v>144</v>
      </c>
      <c r="F15" s="95" t="s">
        <v>145</v>
      </c>
      <c r="G15" s="165">
        <v>22</v>
      </c>
      <c r="H15" s="165">
        <v>16</v>
      </c>
      <c r="I15" s="94">
        <f t="shared" ref="I15:I21" si="0">H15+G15</f>
        <v>38</v>
      </c>
      <c r="J15" s="165">
        <v>22</v>
      </c>
      <c r="K15" s="165">
        <v>16</v>
      </c>
      <c r="L15" s="96">
        <f t="shared" ref="L15:L21" si="1">K15+J15</f>
        <v>38</v>
      </c>
      <c r="M15" s="96">
        <v>21</v>
      </c>
      <c r="N15" s="96">
        <v>18</v>
      </c>
      <c r="O15" s="96">
        <f t="shared" ref="O15" si="2">N15+M15</f>
        <v>39</v>
      </c>
      <c r="P15" s="97">
        <f t="shared" ref="P15:P21" si="3">((O15/L15)*100)</f>
        <v>102.63157894736842</v>
      </c>
      <c r="Q15" s="97">
        <f t="shared" ref="Q15:Q22" si="4">((L15/I15)*100)</f>
        <v>100</v>
      </c>
      <c r="R15" s="98"/>
      <c r="T15" s="100"/>
      <c r="U15" s="100"/>
      <c r="V15" s="100"/>
    </row>
    <row r="16" spans="1:24" s="62" customFormat="1" ht="14.45" x14ac:dyDescent="0.3">
      <c r="A16" s="90">
        <v>2</v>
      </c>
      <c r="B16" s="101" t="s">
        <v>76</v>
      </c>
      <c r="C16" s="102" t="s">
        <v>65</v>
      </c>
      <c r="D16" s="103" t="s">
        <v>53</v>
      </c>
      <c r="E16" s="102" t="s">
        <v>146</v>
      </c>
      <c r="F16" s="104" t="s">
        <v>147</v>
      </c>
      <c r="G16" s="144">
        <v>24</v>
      </c>
      <c r="H16" s="144">
        <v>15</v>
      </c>
      <c r="I16" s="105">
        <f t="shared" si="0"/>
        <v>39</v>
      </c>
      <c r="J16" s="144">
        <v>24</v>
      </c>
      <c r="K16" s="144">
        <v>15</v>
      </c>
      <c r="L16" s="107">
        <f t="shared" si="1"/>
        <v>39</v>
      </c>
      <c r="M16" s="106">
        <v>24</v>
      </c>
      <c r="N16" s="106">
        <v>16</v>
      </c>
      <c r="O16" s="107">
        <f t="shared" ref="O16:O21" si="5">M16+N16</f>
        <v>40</v>
      </c>
      <c r="P16" s="108">
        <f t="shared" si="3"/>
        <v>102.56410256410255</v>
      </c>
      <c r="Q16" s="108">
        <f t="shared" si="4"/>
        <v>100</v>
      </c>
      <c r="R16" s="109"/>
      <c r="T16" s="110"/>
      <c r="U16" s="110"/>
      <c r="V16" s="110"/>
    </row>
    <row r="17" spans="1:22" s="62" customFormat="1" ht="14.45" x14ac:dyDescent="0.3">
      <c r="A17" s="90">
        <v>3</v>
      </c>
      <c r="B17" s="101" t="s">
        <v>64</v>
      </c>
      <c r="C17" s="102" t="s">
        <v>65</v>
      </c>
      <c r="D17" s="103" t="s">
        <v>53</v>
      </c>
      <c r="E17" s="102" t="s">
        <v>148</v>
      </c>
      <c r="F17" s="104" t="s">
        <v>149</v>
      </c>
      <c r="G17" s="144">
        <v>21</v>
      </c>
      <c r="H17" s="144">
        <v>14</v>
      </c>
      <c r="I17" s="105">
        <f t="shared" si="0"/>
        <v>35</v>
      </c>
      <c r="J17" s="144">
        <v>21</v>
      </c>
      <c r="K17" s="144">
        <v>14</v>
      </c>
      <c r="L17" s="107">
        <f t="shared" si="1"/>
        <v>35</v>
      </c>
      <c r="M17" s="106">
        <v>21</v>
      </c>
      <c r="N17" s="106">
        <v>14</v>
      </c>
      <c r="O17" s="107">
        <f t="shared" si="5"/>
        <v>35</v>
      </c>
      <c r="P17" s="108">
        <f t="shared" si="3"/>
        <v>100</v>
      </c>
      <c r="Q17" s="108">
        <f t="shared" si="4"/>
        <v>100</v>
      </c>
      <c r="R17" s="111"/>
      <c r="T17" s="110"/>
      <c r="U17" s="110"/>
      <c r="V17" s="110"/>
    </row>
    <row r="18" spans="1:22" s="62" customFormat="1" ht="14.45" x14ac:dyDescent="0.3">
      <c r="A18" s="90">
        <v>4</v>
      </c>
      <c r="B18" s="112" t="s">
        <v>150</v>
      </c>
      <c r="C18" s="113" t="s">
        <v>54</v>
      </c>
      <c r="D18" s="103" t="s">
        <v>53</v>
      </c>
      <c r="E18" s="113" t="s">
        <v>151</v>
      </c>
      <c r="F18" s="104" t="s">
        <v>152</v>
      </c>
      <c r="G18" s="144">
        <v>31</v>
      </c>
      <c r="H18" s="144">
        <v>34</v>
      </c>
      <c r="I18" s="105">
        <f t="shared" si="0"/>
        <v>65</v>
      </c>
      <c r="J18" s="144">
        <v>31</v>
      </c>
      <c r="K18" s="144">
        <v>34</v>
      </c>
      <c r="L18" s="107">
        <f t="shared" si="1"/>
        <v>65</v>
      </c>
      <c r="M18" s="106">
        <v>31</v>
      </c>
      <c r="N18" s="106">
        <v>34</v>
      </c>
      <c r="O18" s="107">
        <f t="shared" si="5"/>
        <v>65</v>
      </c>
      <c r="P18" s="108">
        <f t="shared" si="3"/>
        <v>100</v>
      </c>
      <c r="Q18" s="108">
        <f t="shared" si="4"/>
        <v>100</v>
      </c>
      <c r="R18" s="109"/>
      <c r="T18" s="110"/>
      <c r="U18" s="110"/>
      <c r="V18" s="110"/>
    </row>
    <row r="19" spans="1:22" s="62" customFormat="1" ht="14.45" x14ac:dyDescent="0.3">
      <c r="A19" s="90">
        <v>5</v>
      </c>
      <c r="B19" s="62" t="s">
        <v>88</v>
      </c>
      <c r="C19" s="102" t="s">
        <v>65</v>
      </c>
      <c r="D19" s="103" t="s">
        <v>53</v>
      </c>
      <c r="E19" s="113" t="s">
        <v>153</v>
      </c>
      <c r="F19" s="104" t="s">
        <v>154</v>
      </c>
      <c r="G19" s="144">
        <v>22</v>
      </c>
      <c r="H19" s="144">
        <v>20</v>
      </c>
      <c r="I19" s="105">
        <f t="shared" si="0"/>
        <v>42</v>
      </c>
      <c r="J19" s="144">
        <v>22</v>
      </c>
      <c r="K19" s="144">
        <v>20</v>
      </c>
      <c r="L19" s="107">
        <f t="shared" si="1"/>
        <v>42</v>
      </c>
      <c r="M19" s="106">
        <v>22</v>
      </c>
      <c r="N19" s="106">
        <v>20</v>
      </c>
      <c r="O19" s="107">
        <f t="shared" si="5"/>
        <v>42</v>
      </c>
      <c r="P19" s="108">
        <f t="shared" si="3"/>
        <v>100</v>
      </c>
      <c r="Q19" s="108">
        <f t="shared" si="4"/>
        <v>100</v>
      </c>
      <c r="R19" s="111"/>
      <c r="T19" s="110"/>
      <c r="U19" s="110"/>
      <c r="V19" s="110"/>
    </row>
    <row r="20" spans="1:22" s="62" customFormat="1" ht="14.45" x14ac:dyDescent="0.3">
      <c r="A20" s="90">
        <v>6</v>
      </c>
      <c r="B20" s="112" t="s">
        <v>80</v>
      </c>
      <c r="C20" s="102" t="s">
        <v>65</v>
      </c>
      <c r="D20" s="103" t="s">
        <v>81</v>
      </c>
      <c r="E20" s="114" t="s">
        <v>155</v>
      </c>
      <c r="F20" s="104" t="s">
        <v>156</v>
      </c>
      <c r="G20" s="144">
        <v>23</v>
      </c>
      <c r="H20" s="144">
        <v>22</v>
      </c>
      <c r="I20" s="105">
        <f t="shared" si="0"/>
        <v>45</v>
      </c>
      <c r="J20" s="144">
        <v>23</v>
      </c>
      <c r="K20" s="144">
        <v>22</v>
      </c>
      <c r="L20" s="107">
        <f t="shared" si="1"/>
        <v>45</v>
      </c>
      <c r="M20" s="106">
        <v>23</v>
      </c>
      <c r="N20" s="106">
        <v>19</v>
      </c>
      <c r="O20" s="107">
        <f t="shared" si="5"/>
        <v>42</v>
      </c>
      <c r="P20" s="108">
        <f t="shared" si="3"/>
        <v>93.333333333333329</v>
      </c>
      <c r="Q20" s="108">
        <f t="shared" si="4"/>
        <v>100</v>
      </c>
      <c r="R20" s="111"/>
      <c r="T20" s="110"/>
      <c r="U20" s="110"/>
      <c r="V20" s="110"/>
    </row>
    <row r="21" spans="1:22" s="62" customFormat="1" ht="14.45" x14ac:dyDescent="0.3">
      <c r="A21" s="111">
        <v>7</v>
      </c>
      <c r="B21" s="112" t="s">
        <v>89</v>
      </c>
      <c r="C21" s="102" t="s">
        <v>65</v>
      </c>
      <c r="D21" s="103" t="s">
        <v>53</v>
      </c>
      <c r="E21" s="113" t="s">
        <v>157</v>
      </c>
      <c r="F21" s="104" t="s">
        <v>158</v>
      </c>
      <c r="G21" s="144">
        <v>16</v>
      </c>
      <c r="H21" s="144">
        <v>18</v>
      </c>
      <c r="I21" s="105">
        <f t="shared" si="0"/>
        <v>34</v>
      </c>
      <c r="J21" s="144">
        <v>16</v>
      </c>
      <c r="K21" s="144">
        <v>18</v>
      </c>
      <c r="L21" s="107">
        <f t="shared" si="1"/>
        <v>34</v>
      </c>
      <c r="M21" s="106">
        <v>16</v>
      </c>
      <c r="N21" s="106">
        <v>18</v>
      </c>
      <c r="O21" s="107">
        <f t="shared" si="5"/>
        <v>34</v>
      </c>
      <c r="P21" s="108">
        <f t="shared" si="3"/>
        <v>100</v>
      </c>
      <c r="Q21" s="108">
        <f t="shared" si="4"/>
        <v>100</v>
      </c>
      <c r="R21" s="109"/>
      <c r="T21" s="110"/>
      <c r="U21" s="110"/>
      <c r="V21" s="110"/>
    </row>
    <row r="22" spans="1:22" s="62" customFormat="1" ht="14.45" x14ac:dyDescent="0.3">
      <c r="A22" s="111"/>
      <c r="B22" s="112"/>
      <c r="C22" s="103"/>
      <c r="D22" s="103"/>
      <c r="E22" s="113"/>
      <c r="F22" s="103"/>
      <c r="G22" s="144">
        <v>159</v>
      </c>
      <c r="H22" s="144">
        <v>139</v>
      </c>
      <c r="I22" s="115">
        <f>SUM(I15:I21)</f>
        <v>298</v>
      </c>
      <c r="J22" s="106">
        <f t="shared" ref="J22:K22" si="6">SUM(J15:J21)</f>
        <v>159</v>
      </c>
      <c r="K22" s="106">
        <f t="shared" si="6"/>
        <v>139</v>
      </c>
      <c r="L22" s="106">
        <f>SUM(L15:L21)</f>
        <v>298</v>
      </c>
      <c r="M22" s="106">
        <f>SUM(M16:M21)</f>
        <v>137</v>
      </c>
      <c r="N22" s="106">
        <f>SUM(N16:N21)</f>
        <v>121</v>
      </c>
      <c r="O22" s="106">
        <f>SUM(O15:O21)</f>
        <v>297</v>
      </c>
      <c r="P22" s="116">
        <f>AVERAGE(P15:P21)</f>
        <v>99.789859263543477</v>
      </c>
      <c r="Q22" s="116">
        <f t="shared" si="4"/>
        <v>100</v>
      </c>
      <c r="R22" s="109"/>
      <c r="T22" s="117"/>
      <c r="U22" s="117"/>
      <c r="V22" s="117"/>
    </row>
    <row r="23" spans="1:22" s="69" customFormat="1" ht="14.45" x14ac:dyDescent="0.3">
      <c r="A23" s="68"/>
      <c r="B23" s="68" t="s">
        <v>159</v>
      </c>
      <c r="C23" s="68"/>
      <c r="D23" s="68"/>
      <c r="E23" s="68"/>
      <c r="F23" s="118"/>
      <c r="G23" s="118"/>
      <c r="H23" s="68"/>
      <c r="I23" s="68"/>
      <c r="J23" s="119"/>
      <c r="K23" s="119"/>
      <c r="L23" s="119"/>
      <c r="M23" s="68"/>
      <c r="T23" s="120"/>
      <c r="U23" s="120"/>
      <c r="V23" s="120"/>
    </row>
    <row r="24" spans="1:22" x14ac:dyDescent="0.25">
      <c r="T24" s="121"/>
      <c r="U24" s="121"/>
      <c r="V24" s="121"/>
    </row>
    <row r="25" spans="1:22" x14ac:dyDescent="0.25">
      <c r="E25" s="444" t="s">
        <v>160</v>
      </c>
      <c r="F25" s="122"/>
      <c r="G25" s="123"/>
      <c r="H25" s="124"/>
      <c r="J25" s="125"/>
      <c r="K25" s="125"/>
      <c r="L25" s="125"/>
      <c r="M25" s="124"/>
      <c r="N25" s="126"/>
      <c r="O25" s="127"/>
      <c r="T25" s="121"/>
      <c r="U25" s="121"/>
      <c r="V25" s="121"/>
    </row>
    <row r="26" spans="1:22" ht="15.75" thickBot="1" x14ac:dyDescent="0.3">
      <c r="B26" s="128" t="s">
        <v>101</v>
      </c>
      <c r="E26" s="445"/>
      <c r="F26" s="129" t="s">
        <v>139</v>
      </c>
      <c r="G26" s="130" t="s">
        <v>140</v>
      </c>
      <c r="H26" s="129" t="s">
        <v>141</v>
      </c>
      <c r="I26" s="131"/>
      <c r="J26" s="132"/>
      <c r="K26" s="133" t="s">
        <v>81</v>
      </c>
      <c r="L26" s="133" t="s">
        <v>53</v>
      </c>
      <c r="M26" s="134" t="s">
        <v>161</v>
      </c>
      <c r="N26" s="447" t="s">
        <v>162</v>
      </c>
      <c r="O26" s="448"/>
      <c r="T26" s="121"/>
      <c r="U26" s="121"/>
      <c r="V26" s="121"/>
    </row>
    <row r="27" spans="1:22" x14ac:dyDescent="0.25">
      <c r="B27" s="61" t="s">
        <v>163</v>
      </c>
      <c r="C27" s="135"/>
      <c r="E27" s="446"/>
      <c r="F27" s="136"/>
      <c r="G27" s="137"/>
      <c r="H27" s="138"/>
      <c r="I27" s="131"/>
      <c r="J27" s="139"/>
      <c r="K27" s="139"/>
      <c r="L27" s="139"/>
      <c r="M27" s="140"/>
      <c r="N27" s="141"/>
      <c r="O27" s="142"/>
      <c r="T27" s="121"/>
      <c r="U27" s="121"/>
      <c r="V27" s="121"/>
    </row>
    <row r="28" spans="1:22" x14ac:dyDescent="0.25">
      <c r="B28" s="143"/>
      <c r="C28" s="135"/>
      <c r="E28" s="144" t="s">
        <v>147</v>
      </c>
      <c r="F28" s="136">
        <f t="shared" ref="F28:G33" si="7">J16</f>
        <v>24</v>
      </c>
      <c r="G28" s="136">
        <f t="shared" si="7"/>
        <v>15</v>
      </c>
      <c r="H28" s="140">
        <f t="shared" ref="H28:H34" si="8">G28+F28</f>
        <v>39</v>
      </c>
      <c r="I28" s="131"/>
      <c r="J28" s="145" t="s">
        <v>164</v>
      </c>
      <c r="K28" s="146">
        <f>J15</f>
        <v>22</v>
      </c>
      <c r="L28" s="146">
        <f>K15</f>
        <v>16</v>
      </c>
      <c r="M28" s="147">
        <f>L28+K28</f>
        <v>38</v>
      </c>
      <c r="N28" s="449" t="s">
        <v>165</v>
      </c>
      <c r="O28" s="450"/>
      <c r="T28" s="121"/>
      <c r="U28" s="121"/>
      <c r="V28" s="121"/>
    </row>
    <row r="29" spans="1:22" ht="15.75" thickBot="1" x14ac:dyDescent="0.3">
      <c r="B29" s="128" t="s">
        <v>166</v>
      </c>
      <c r="C29" s="135"/>
      <c r="E29" s="144" t="s">
        <v>149</v>
      </c>
      <c r="F29" s="136">
        <f t="shared" si="7"/>
        <v>21</v>
      </c>
      <c r="G29" s="136">
        <f t="shared" si="7"/>
        <v>14</v>
      </c>
      <c r="H29" s="140">
        <f t="shared" si="8"/>
        <v>35</v>
      </c>
      <c r="I29" s="131"/>
      <c r="J29" s="148" t="s">
        <v>167</v>
      </c>
      <c r="K29" s="149">
        <v>0</v>
      </c>
      <c r="L29" s="149">
        <v>0</v>
      </c>
      <c r="M29" s="150">
        <f>K29+L29</f>
        <v>0</v>
      </c>
      <c r="N29" s="451" t="s">
        <v>168</v>
      </c>
      <c r="O29" s="452"/>
      <c r="T29" s="453"/>
      <c r="U29" s="453"/>
    </row>
    <row r="30" spans="1:22" x14ac:dyDescent="0.25">
      <c r="B30" s="151" t="s">
        <v>169</v>
      </c>
      <c r="E30" s="144" t="s">
        <v>152</v>
      </c>
      <c r="F30" s="136">
        <f t="shared" si="7"/>
        <v>31</v>
      </c>
      <c r="G30" s="136">
        <f t="shared" si="7"/>
        <v>34</v>
      </c>
      <c r="H30" s="140">
        <f t="shared" si="8"/>
        <v>65</v>
      </c>
      <c r="I30" s="131"/>
    </row>
    <row r="31" spans="1:22" x14ac:dyDescent="0.25">
      <c r="E31" s="144" t="s">
        <v>154</v>
      </c>
      <c r="F31" s="136">
        <f t="shared" si="7"/>
        <v>22</v>
      </c>
      <c r="G31" s="136">
        <f t="shared" si="7"/>
        <v>20</v>
      </c>
      <c r="H31" s="140">
        <f t="shared" si="8"/>
        <v>42</v>
      </c>
      <c r="I31" s="131"/>
      <c r="J31" s="110" t="s">
        <v>170</v>
      </c>
      <c r="K31" s="110"/>
      <c r="L31" s="110"/>
      <c r="M31" s="144"/>
      <c r="N31" s="144"/>
      <c r="O31" s="144"/>
      <c r="P31" s="152">
        <v>6</v>
      </c>
    </row>
    <row r="32" spans="1:22" x14ac:dyDescent="0.25">
      <c r="E32" s="144" t="s">
        <v>156</v>
      </c>
      <c r="F32" s="136">
        <f t="shared" si="7"/>
        <v>23</v>
      </c>
      <c r="G32" s="136">
        <f t="shared" si="7"/>
        <v>22</v>
      </c>
      <c r="H32" s="140">
        <f t="shared" si="8"/>
        <v>45</v>
      </c>
      <c r="I32" s="153"/>
      <c r="J32" s="110" t="s">
        <v>171</v>
      </c>
      <c r="K32" s="110"/>
      <c r="L32" s="110"/>
      <c r="M32" s="144"/>
      <c r="N32" s="144"/>
      <c r="O32" s="144"/>
      <c r="P32" s="154">
        <v>0</v>
      </c>
    </row>
    <row r="33" spans="2:8" ht="15.75" thickBot="1" x14ac:dyDescent="0.3">
      <c r="B33" s="155" t="s">
        <v>172</v>
      </c>
      <c r="D33" s="156"/>
      <c r="E33" s="144" t="s">
        <v>173</v>
      </c>
      <c r="F33" s="136">
        <f t="shared" si="7"/>
        <v>16</v>
      </c>
      <c r="G33" s="136">
        <f t="shared" si="7"/>
        <v>18</v>
      </c>
      <c r="H33" s="140">
        <f t="shared" si="8"/>
        <v>34</v>
      </c>
    </row>
    <row r="34" spans="2:8" x14ac:dyDescent="0.25">
      <c r="B34" s="61" t="s">
        <v>174</v>
      </c>
      <c r="E34" s="144" t="s">
        <v>175</v>
      </c>
      <c r="F34" s="157">
        <f>SUM(F28:F33)</f>
        <v>137</v>
      </c>
      <c r="G34" s="157">
        <f>SUM(G28:G33)</f>
        <v>123</v>
      </c>
      <c r="H34" s="157">
        <f t="shared" si="8"/>
        <v>260</v>
      </c>
    </row>
    <row r="36" spans="2:8" x14ac:dyDescent="0.25">
      <c r="B36" s="158"/>
      <c r="F36" s="61">
        <f>F34+K28</f>
        <v>159</v>
      </c>
      <c r="G36" s="61">
        <f>G34+L28</f>
        <v>139</v>
      </c>
    </row>
    <row r="37" spans="2:8" x14ac:dyDescent="0.25">
      <c r="E37" s="58" t="s">
        <v>176</v>
      </c>
      <c r="F37" s="56"/>
      <c r="G37" s="56"/>
    </row>
    <row r="38" spans="2:8" x14ac:dyDescent="0.25">
      <c r="E38" s="162"/>
      <c r="F38" s="56" t="s">
        <v>139</v>
      </c>
      <c r="G38" s="56" t="s">
        <v>140</v>
      </c>
      <c r="H38" s="56" t="s">
        <v>141</v>
      </c>
    </row>
    <row r="39" spans="2:8" x14ac:dyDescent="0.25">
      <c r="E39" s="162" t="s">
        <v>145</v>
      </c>
      <c r="F39" s="56">
        <v>22</v>
      </c>
      <c r="G39" s="56">
        <v>16</v>
      </c>
      <c r="H39" s="56">
        <v>38</v>
      </c>
    </row>
    <row r="40" spans="2:8" x14ac:dyDescent="0.25">
      <c r="E40" s="163" t="s">
        <v>147</v>
      </c>
      <c r="F40" s="144">
        <v>24</v>
      </c>
      <c r="G40" s="144">
        <v>15</v>
      </c>
      <c r="H40" s="144">
        <v>39</v>
      </c>
    </row>
    <row r="41" spans="2:8" x14ac:dyDescent="0.25">
      <c r="E41" s="163" t="s">
        <v>149</v>
      </c>
      <c r="F41" s="144">
        <v>21</v>
      </c>
      <c r="G41" s="144">
        <v>14</v>
      </c>
      <c r="H41" s="144">
        <v>35</v>
      </c>
    </row>
    <row r="42" spans="2:8" x14ac:dyDescent="0.25">
      <c r="E42" s="163" t="s">
        <v>152</v>
      </c>
      <c r="F42" s="144">
        <v>31</v>
      </c>
      <c r="G42" s="144">
        <v>34</v>
      </c>
      <c r="H42" s="144">
        <v>65</v>
      </c>
    </row>
    <row r="43" spans="2:8" x14ac:dyDescent="0.25">
      <c r="E43" s="163" t="s">
        <v>154</v>
      </c>
      <c r="F43" s="144">
        <v>22</v>
      </c>
      <c r="G43" s="144">
        <v>20</v>
      </c>
      <c r="H43" s="144">
        <v>42</v>
      </c>
    </row>
    <row r="44" spans="2:8" x14ac:dyDescent="0.25">
      <c r="E44" s="163" t="s">
        <v>156</v>
      </c>
      <c r="F44" s="144">
        <v>23</v>
      </c>
      <c r="G44" s="144">
        <v>22</v>
      </c>
      <c r="H44" s="144">
        <v>45</v>
      </c>
    </row>
    <row r="45" spans="2:8" x14ac:dyDescent="0.25">
      <c r="E45" s="163" t="s">
        <v>173</v>
      </c>
      <c r="F45" s="144">
        <v>16</v>
      </c>
      <c r="G45" s="144">
        <v>18</v>
      </c>
      <c r="H45" s="144">
        <v>34</v>
      </c>
    </row>
    <row r="46" spans="2:8" x14ac:dyDescent="0.25">
      <c r="E46" s="163" t="s">
        <v>141</v>
      </c>
      <c r="F46" s="144">
        <v>159</v>
      </c>
      <c r="G46" s="144">
        <v>139</v>
      </c>
      <c r="H46" s="144">
        <v>298</v>
      </c>
    </row>
    <row r="47" spans="2:8" x14ac:dyDescent="0.25">
      <c r="E47" s="144"/>
      <c r="F47" s="164"/>
      <c r="G47" s="164"/>
      <c r="H47" s="144"/>
    </row>
  </sheetData>
  <mergeCells count="28">
    <mergeCell ref="L6:N6"/>
    <mergeCell ref="O6:Q6"/>
    <mergeCell ref="A1:R1"/>
    <mergeCell ref="A2:R2"/>
    <mergeCell ref="A3:R3"/>
    <mergeCell ref="A4:R4"/>
    <mergeCell ref="A5:R5"/>
    <mergeCell ref="L7:N7"/>
    <mergeCell ref="O7:Q7"/>
    <mergeCell ref="K8:N8"/>
    <mergeCell ref="O8:Q8"/>
    <mergeCell ref="C12:C14"/>
    <mergeCell ref="D12:D14"/>
    <mergeCell ref="E12:E14"/>
    <mergeCell ref="G12:I12"/>
    <mergeCell ref="J12:L12"/>
    <mergeCell ref="M12:O12"/>
    <mergeCell ref="P12:Q13"/>
    <mergeCell ref="R12:R14"/>
    <mergeCell ref="T12:V12"/>
    <mergeCell ref="G13:I13"/>
    <mergeCell ref="J13:L13"/>
    <mergeCell ref="M13:O13"/>
    <mergeCell ref="E25:E27"/>
    <mergeCell ref="N26:O26"/>
    <mergeCell ref="N28:O28"/>
    <mergeCell ref="N29:O29"/>
    <mergeCell ref="T29:U29"/>
  </mergeCells>
  <pageMargins left="0.45" right="0.45" top="0.5" bottom="0.5" header="0.3" footer="0.3"/>
  <pageSetup paperSize="5" scale="98"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02"/>
  <sheetViews>
    <sheetView showGridLines="0" topLeftCell="A61" zoomScale="40" zoomScaleNormal="40" workbookViewId="0">
      <selection activeCell="T52" sqref="T52"/>
    </sheetView>
  </sheetViews>
  <sheetFormatPr defaultColWidth="9.140625" defaultRowHeight="16.5" x14ac:dyDescent="0.3"/>
  <cols>
    <col min="1" max="1" width="11.7109375" style="1" customWidth="1"/>
    <col min="2" max="2" width="25.140625" style="1" customWidth="1"/>
    <col min="3" max="3" width="5.5703125" style="1" customWidth="1"/>
    <col min="4" max="4" width="8" style="1" customWidth="1"/>
    <col min="5" max="5" width="1" style="1" customWidth="1"/>
    <col min="6" max="6" width="12" style="1" customWidth="1"/>
    <col min="7" max="7" width="11.7109375" style="1" customWidth="1"/>
    <col min="8" max="8" width="13" style="1" customWidth="1"/>
    <col min="9" max="9" width="12.28515625" style="1" customWidth="1"/>
    <col min="10" max="10" width="1.42578125" style="1" customWidth="1"/>
    <col min="11" max="11" width="6.5703125" style="1" customWidth="1"/>
    <col min="12" max="12" width="3.7109375" style="1" customWidth="1"/>
    <col min="13" max="13" width="18.140625" style="1" customWidth="1"/>
    <col min="14" max="15" width="7.140625" style="1" customWidth="1"/>
    <col min="16" max="16" width="6.85546875" style="1" customWidth="1"/>
    <col min="17" max="17" width="10.42578125" style="1" customWidth="1"/>
    <col min="18" max="18" width="8" style="1" customWidth="1"/>
    <col min="19" max="19" width="7.85546875" style="1" customWidth="1"/>
    <col min="20" max="16384" width="9.140625" style="1"/>
  </cols>
  <sheetData>
    <row r="1" spans="1:19" ht="28.15" x14ac:dyDescent="0.5">
      <c r="A1" s="571" t="s">
        <v>0</v>
      </c>
      <c r="B1" s="571"/>
      <c r="C1" s="571"/>
      <c r="D1" s="571"/>
      <c r="E1" s="571"/>
      <c r="F1" s="571"/>
      <c r="G1" s="571"/>
      <c r="H1" s="571"/>
      <c r="I1" s="571"/>
      <c r="J1" s="571"/>
      <c r="K1" s="571"/>
      <c r="L1" s="571"/>
      <c r="M1" s="571"/>
      <c r="N1" s="571"/>
      <c r="O1" s="571"/>
      <c r="P1" s="571"/>
      <c r="Q1" s="571"/>
      <c r="R1" s="571"/>
      <c r="S1" s="571"/>
    </row>
    <row r="2" spans="1:19" ht="15" customHeight="1" x14ac:dyDescent="0.25">
      <c r="A2" s="572" t="s">
        <v>1</v>
      </c>
      <c r="B2" s="572"/>
      <c r="C2" s="572"/>
      <c r="D2" s="572"/>
      <c r="E2" s="572"/>
      <c r="F2" s="572"/>
      <c r="G2" s="572"/>
      <c r="H2" s="572"/>
      <c r="I2" s="572"/>
      <c r="J2" s="572"/>
      <c r="K2" s="572"/>
      <c r="L2" s="572"/>
      <c r="M2" s="572"/>
      <c r="N2" s="572"/>
      <c r="O2" s="572"/>
      <c r="P2" s="572"/>
      <c r="Q2" s="572"/>
      <c r="R2" s="572"/>
      <c r="S2" s="572"/>
    </row>
    <row r="3" spans="1:19" ht="14.25" customHeight="1" x14ac:dyDescent="0.25">
      <c r="A3" s="572" t="s">
        <v>2</v>
      </c>
      <c r="B3" s="572"/>
      <c r="C3" s="572"/>
      <c r="D3" s="572"/>
      <c r="E3" s="572"/>
      <c r="F3" s="572"/>
      <c r="G3" s="572"/>
      <c r="H3" s="572"/>
      <c r="I3" s="572"/>
      <c r="J3" s="572"/>
      <c r="K3" s="572"/>
      <c r="L3" s="572"/>
      <c r="M3" s="572"/>
      <c r="N3" s="572"/>
      <c r="O3" s="572"/>
      <c r="P3" s="572"/>
      <c r="Q3" s="572"/>
      <c r="R3" s="572"/>
      <c r="S3" s="572"/>
    </row>
    <row r="4" spans="1:19" ht="13.5" customHeight="1" x14ac:dyDescent="0.25">
      <c r="A4" s="2"/>
      <c r="B4" s="2"/>
      <c r="C4" s="2"/>
      <c r="D4" s="2"/>
      <c r="E4" s="2"/>
      <c r="F4" s="2"/>
      <c r="G4" s="2"/>
      <c r="H4" s="2"/>
      <c r="I4" s="2"/>
      <c r="J4" s="2"/>
      <c r="K4" s="2"/>
      <c r="L4" s="2"/>
      <c r="M4" s="2"/>
      <c r="N4" s="2"/>
      <c r="O4" s="2"/>
      <c r="P4" s="2"/>
      <c r="Q4" s="2"/>
      <c r="R4" s="2"/>
      <c r="S4" s="2"/>
    </row>
    <row r="5" spans="1:19" ht="21.75" customHeight="1" x14ac:dyDescent="0.25">
      <c r="A5" s="2"/>
      <c r="B5" s="345" t="s">
        <v>3</v>
      </c>
      <c r="C5" s="346"/>
      <c r="D5" s="573">
        <v>113098</v>
      </c>
      <c r="E5" s="574"/>
      <c r="F5" s="575"/>
      <c r="G5" s="3" t="s">
        <v>4</v>
      </c>
      <c r="H5" s="4" t="s">
        <v>5</v>
      </c>
      <c r="I5" s="570" t="s">
        <v>6</v>
      </c>
      <c r="J5" s="345"/>
      <c r="K5" s="573" t="s">
        <v>7</v>
      </c>
      <c r="L5" s="574"/>
      <c r="M5" s="574"/>
      <c r="N5" s="574"/>
      <c r="O5" s="575"/>
      <c r="P5" s="5"/>
      <c r="Q5" s="5"/>
      <c r="R5" s="5"/>
      <c r="S5" s="5"/>
    </row>
    <row r="6" spans="1:19" ht="4.5" customHeight="1" x14ac:dyDescent="0.35">
      <c r="A6" s="6"/>
      <c r="B6" s="7"/>
      <c r="C6" s="7"/>
      <c r="D6" s="6"/>
      <c r="E6" s="6"/>
      <c r="F6" s="6"/>
      <c r="G6" s="6"/>
      <c r="H6" s="6"/>
      <c r="I6" s="6"/>
      <c r="J6" s="6"/>
      <c r="K6" s="6"/>
      <c r="L6" s="6"/>
      <c r="M6" s="6"/>
      <c r="N6" s="6"/>
      <c r="O6" s="6"/>
      <c r="P6" s="6"/>
      <c r="Q6" s="6"/>
      <c r="R6" s="6"/>
      <c r="S6" s="6"/>
    </row>
    <row r="7" spans="1:19" ht="19.5" customHeight="1" x14ac:dyDescent="0.25">
      <c r="A7" s="8"/>
      <c r="B7" s="345" t="s">
        <v>8</v>
      </c>
      <c r="C7" s="345"/>
      <c r="D7" s="347" t="s">
        <v>9</v>
      </c>
      <c r="E7" s="348"/>
      <c r="F7" s="348"/>
      <c r="G7" s="348"/>
      <c r="H7" s="349"/>
      <c r="I7" s="570" t="s">
        <v>10</v>
      </c>
      <c r="J7" s="345"/>
      <c r="K7" s="347" t="s">
        <v>11</v>
      </c>
      <c r="L7" s="348"/>
      <c r="M7" s="348"/>
      <c r="N7" s="348"/>
      <c r="O7" s="349"/>
      <c r="P7" s="570" t="s">
        <v>12</v>
      </c>
      <c r="Q7" s="345"/>
      <c r="R7" s="347" t="s">
        <v>13</v>
      </c>
      <c r="S7" s="349"/>
    </row>
    <row r="8" spans="1:19" ht="4.5" customHeight="1" x14ac:dyDescent="0.25">
      <c r="A8" s="9"/>
      <c r="B8" s="9"/>
      <c r="C8" s="9"/>
      <c r="D8" s="9"/>
      <c r="E8" s="10"/>
      <c r="F8" s="10"/>
      <c r="G8" s="9"/>
      <c r="H8" s="9"/>
      <c r="I8" s="10"/>
      <c r="J8" s="10"/>
      <c r="K8" s="10"/>
      <c r="L8" s="10"/>
      <c r="M8" s="10"/>
      <c r="N8" s="10"/>
      <c r="O8" s="10"/>
      <c r="P8" s="9"/>
      <c r="Q8" s="10"/>
    </row>
    <row r="9" spans="1:19" s="11" customFormat="1" ht="30" customHeight="1" x14ac:dyDescent="0.3">
      <c r="A9" s="560" t="s">
        <v>14</v>
      </c>
      <c r="B9" s="561"/>
      <c r="C9" s="561"/>
      <c r="D9" s="562"/>
      <c r="F9" s="563" t="s">
        <v>15</v>
      </c>
      <c r="G9" s="563"/>
      <c r="H9" s="563"/>
      <c r="I9" s="563"/>
      <c r="K9" s="564" t="s">
        <v>16</v>
      </c>
      <c r="L9" s="564"/>
      <c r="M9" s="564"/>
      <c r="N9" s="564"/>
      <c r="O9" s="564"/>
      <c r="P9" s="564"/>
      <c r="Q9" s="564"/>
      <c r="R9" s="564"/>
      <c r="S9" s="564"/>
    </row>
    <row r="10" spans="1:19" ht="32.25" customHeight="1" x14ac:dyDescent="0.3">
      <c r="A10" s="565" t="s">
        <v>17</v>
      </c>
      <c r="B10" s="566"/>
      <c r="C10" s="569" t="s">
        <v>18</v>
      </c>
      <c r="D10" s="569"/>
      <c r="E10" s="12"/>
      <c r="F10" s="569" t="s">
        <v>17</v>
      </c>
      <c r="G10" s="569"/>
      <c r="H10" s="569"/>
      <c r="I10" s="569" t="s">
        <v>18</v>
      </c>
      <c r="K10" s="565" t="s">
        <v>19</v>
      </c>
      <c r="L10" s="539"/>
      <c r="M10" s="566"/>
      <c r="N10" s="539" t="s">
        <v>20</v>
      </c>
      <c r="O10" s="566"/>
      <c r="P10" s="569" t="s">
        <v>21</v>
      </c>
      <c r="Q10" s="569"/>
      <c r="R10" s="557" t="s">
        <v>18</v>
      </c>
      <c r="S10" s="558"/>
    </row>
    <row r="11" spans="1:19" ht="50.25" customHeight="1" x14ac:dyDescent="0.3">
      <c r="A11" s="567"/>
      <c r="B11" s="568"/>
      <c r="C11" s="569"/>
      <c r="D11" s="569"/>
      <c r="E11" s="12"/>
      <c r="F11" s="569"/>
      <c r="G11" s="569"/>
      <c r="H11" s="569"/>
      <c r="I11" s="569"/>
      <c r="K11" s="567"/>
      <c r="L11" s="541"/>
      <c r="M11" s="568"/>
      <c r="N11" s="541"/>
      <c r="O11" s="568"/>
      <c r="P11" s="569"/>
      <c r="Q11" s="569"/>
      <c r="R11" s="13" t="s">
        <v>22</v>
      </c>
      <c r="S11" s="14" t="s">
        <v>23</v>
      </c>
    </row>
    <row r="12" spans="1:19" ht="16.5" customHeight="1" x14ac:dyDescent="0.25">
      <c r="A12" s="554" t="s">
        <v>24</v>
      </c>
      <c r="B12" s="554"/>
      <c r="C12" s="559">
        <v>1</v>
      </c>
      <c r="D12" s="559"/>
      <c r="E12" s="12"/>
      <c r="F12" s="551" t="s">
        <v>25</v>
      </c>
      <c r="G12" s="553"/>
      <c r="H12" s="552"/>
      <c r="I12" s="15">
        <v>1</v>
      </c>
      <c r="K12" s="551" t="s">
        <v>26</v>
      </c>
      <c r="L12" s="553"/>
      <c r="M12" s="552"/>
      <c r="N12" s="551" t="s">
        <v>27</v>
      </c>
      <c r="O12" s="552"/>
      <c r="P12" s="548" t="s">
        <v>28</v>
      </c>
      <c r="Q12" s="548"/>
      <c r="R12" s="16" t="s">
        <v>29</v>
      </c>
      <c r="S12" s="17"/>
    </row>
    <row r="13" spans="1:19" ht="16.5" customHeight="1" x14ac:dyDescent="0.25">
      <c r="A13" s="554" t="s">
        <v>30</v>
      </c>
      <c r="B13" s="554"/>
      <c r="C13" s="548">
        <v>1</v>
      </c>
      <c r="D13" s="548"/>
      <c r="E13" s="18"/>
      <c r="F13" s="551"/>
      <c r="G13" s="553"/>
      <c r="H13" s="552"/>
      <c r="I13" s="17"/>
      <c r="K13" s="551"/>
      <c r="L13" s="553"/>
      <c r="M13" s="552"/>
      <c r="N13" s="551"/>
      <c r="O13" s="552"/>
      <c r="P13" s="548"/>
      <c r="Q13" s="548"/>
      <c r="R13" s="19"/>
      <c r="S13" s="17"/>
    </row>
    <row r="14" spans="1:19" ht="16.5" customHeight="1" x14ac:dyDescent="0.25">
      <c r="A14" s="555" t="s">
        <v>31</v>
      </c>
      <c r="B14" s="556"/>
      <c r="C14" s="551">
        <v>1</v>
      </c>
      <c r="D14" s="552"/>
      <c r="E14" s="18"/>
      <c r="F14" s="551"/>
      <c r="G14" s="553"/>
      <c r="H14" s="552"/>
      <c r="I14" s="17"/>
      <c r="K14" s="551"/>
      <c r="L14" s="553"/>
      <c r="M14" s="552"/>
      <c r="N14" s="551"/>
      <c r="O14" s="552"/>
      <c r="P14" s="548"/>
      <c r="Q14" s="548"/>
      <c r="R14" s="19"/>
      <c r="S14" s="17"/>
    </row>
    <row r="15" spans="1:19" ht="16.5" customHeight="1" x14ac:dyDescent="0.25">
      <c r="A15" s="20" t="s">
        <v>32</v>
      </c>
      <c r="B15" s="21"/>
      <c r="C15" s="551">
        <v>1</v>
      </c>
      <c r="D15" s="552"/>
      <c r="E15" s="18"/>
      <c r="F15" s="22"/>
      <c r="G15" s="23"/>
      <c r="H15" s="24"/>
      <c r="I15" s="17"/>
      <c r="K15" s="551"/>
      <c r="L15" s="553"/>
      <c r="M15" s="552"/>
      <c r="N15" s="551"/>
      <c r="O15" s="552"/>
      <c r="P15" s="551"/>
      <c r="Q15" s="552"/>
      <c r="R15" s="19"/>
      <c r="S15" s="17"/>
    </row>
    <row r="16" spans="1:19" ht="16.5" customHeight="1" x14ac:dyDescent="0.25">
      <c r="A16" s="21" t="s">
        <v>33</v>
      </c>
      <c r="C16" s="551">
        <v>1</v>
      </c>
      <c r="D16" s="552"/>
      <c r="E16" s="18"/>
      <c r="F16" s="22"/>
      <c r="G16" s="23"/>
      <c r="H16" s="24"/>
      <c r="I16" s="17"/>
      <c r="K16" s="22"/>
      <c r="L16" s="23"/>
      <c r="M16" s="24"/>
      <c r="N16" s="22"/>
      <c r="O16" s="24"/>
      <c r="P16" s="22"/>
      <c r="Q16" s="24"/>
      <c r="R16" s="19"/>
      <c r="S16" s="17"/>
    </row>
    <row r="17" spans="1:19" ht="16.5" customHeight="1" x14ac:dyDescent="0.25">
      <c r="A17" s="554" t="s">
        <v>34</v>
      </c>
      <c r="B17" s="554"/>
      <c r="C17" s="548">
        <v>1</v>
      </c>
      <c r="D17" s="548"/>
      <c r="F17" s="551"/>
      <c r="G17" s="553"/>
      <c r="H17" s="552"/>
      <c r="I17" s="17"/>
      <c r="K17" s="551"/>
      <c r="L17" s="553"/>
      <c r="M17" s="552"/>
      <c r="N17" s="551"/>
      <c r="O17" s="552"/>
      <c r="P17" s="548"/>
      <c r="Q17" s="548"/>
      <c r="R17" s="19"/>
      <c r="S17" s="17"/>
    </row>
    <row r="18" spans="1:19" ht="12" customHeight="1" thickBot="1" x14ac:dyDescent="0.3">
      <c r="A18" s="25"/>
      <c r="P18" s="9"/>
    </row>
    <row r="19" spans="1:19" ht="27.75" customHeight="1" x14ac:dyDescent="0.3">
      <c r="A19" s="547" t="s">
        <v>35</v>
      </c>
      <c r="B19" s="545" t="s">
        <v>36</v>
      </c>
      <c r="C19" s="549" t="s">
        <v>37</v>
      </c>
      <c r="D19" s="545" t="s">
        <v>38</v>
      </c>
      <c r="E19" s="545"/>
      <c r="F19" s="545" t="s">
        <v>39</v>
      </c>
      <c r="G19" s="545" t="s">
        <v>40</v>
      </c>
      <c r="H19" s="550" t="s">
        <v>41</v>
      </c>
      <c r="I19" s="550"/>
      <c r="J19" s="550"/>
      <c r="K19" s="550"/>
      <c r="L19" s="550"/>
      <c r="M19" s="545" t="s">
        <v>42</v>
      </c>
      <c r="N19" s="549" t="s">
        <v>43</v>
      </c>
      <c r="O19" s="549"/>
      <c r="P19" s="549"/>
      <c r="Q19" s="549"/>
      <c r="R19" s="545" t="s">
        <v>44</v>
      </c>
      <c r="S19" s="545"/>
    </row>
    <row r="20" spans="1:19" ht="82.5" customHeight="1" thickBot="1" x14ac:dyDescent="0.35">
      <c r="A20" s="513"/>
      <c r="B20" s="504"/>
      <c r="C20" s="499"/>
      <c r="D20" s="504"/>
      <c r="E20" s="504"/>
      <c r="F20" s="504"/>
      <c r="G20" s="504"/>
      <c r="H20" s="26" t="s">
        <v>45</v>
      </c>
      <c r="I20" s="504" t="s">
        <v>46</v>
      </c>
      <c r="J20" s="504"/>
      <c r="K20" s="499" t="s">
        <v>47</v>
      </c>
      <c r="L20" s="499"/>
      <c r="M20" s="504"/>
      <c r="N20" s="26" t="s">
        <v>48</v>
      </c>
      <c r="O20" s="26" t="s">
        <v>49</v>
      </c>
      <c r="P20" s="26" t="s">
        <v>50</v>
      </c>
      <c r="Q20" s="26" t="s">
        <v>51</v>
      </c>
      <c r="R20" s="504"/>
      <c r="S20" s="504"/>
    </row>
    <row r="21" spans="1:19" ht="12.75" customHeight="1" x14ac:dyDescent="0.3">
      <c r="A21" s="532">
        <v>901376871</v>
      </c>
      <c r="B21" s="516" t="s">
        <v>52</v>
      </c>
      <c r="C21" s="532" t="s">
        <v>53</v>
      </c>
      <c r="D21" s="505" t="s">
        <v>28</v>
      </c>
      <c r="E21" s="506"/>
      <c r="F21" s="546" t="s">
        <v>54</v>
      </c>
      <c r="G21" s="547" t="s">
        <v>55</v>
      </c>
      <c r="H21" s="547"/>
      <c r="I21" s="543"/>
      <c r="J21" s="544"/>
      <c r="K21" s="532"/>
      <c r="L21" s="532"/>
      <c r="M21" s="27" t="s">
        <v>56</v>
      </c>
      <c r="N21" s="28" t="s">
        <v>57</v>
      </c>
      <c r="O21" s="29">
        <v>0.3125</v>
      </c>
      <c r="P21" s="29">
        <v>0.33333333333333331</v>
      </c>
      <c r="Q21" s="28">
        <f>30*5</f>
        <v>150</v>
      </c>
      <c r="R21" s="543"/>
      <c r="S21" s="544"/>
    </row>
    <row r="22" spans="1:19" ht="12" customHeight="1" x14ac:dyDescent="0.3">
      <c r="A22" s="498"/>
      <c r="B22" s="503"/>
      <c r="C22" s="498"/>
      <c r="D22" s="507"/>
      <c r="E22" s="508"/>
      <c r="F22" s="531"/>
      <c r="G22" s="512"/>
      <c r="H22" s="512"/>
      <c r="I22" s="519"/>
      <c r="J22" s="520"/>
      <c r="K22" s="498"/>
      <c r="L22" s="498"/>
      <c r="M22" s="30" t="s">
        <v>58</v>
      </c>
      <c r="N22" s="28" t="s">
        <v>57</v>
      </c>
      <c r="O22" s="31">
        <v>0.33333333333333331</v>
      </c>
      <c r="P22" s="31">
        <v>0.36805555555555558</v>
      </c>
      <c r="Q22" s="28">
        <f>50*5</f>
        <v>250</v>
      </c>
      <c r="R22" s="519"/>
      <c r="S22" s="520"/>
    </row>
    <row r="23" spans="1:19" ht="12" customHeight="1" x14ac:dyDescent="0.3">
      <c r="A23" s="498"/>
      <c r="B23" s="503"/>
      <c r="C23" s="498"/>
      <c r="D23" s="507"/>
      <c r="E23" s="508"/>
      <c r="F23" s="531"/>
      <c r="G23" s="512"/>
      <c r="H23" s="512"/>
      <c r="I23" s="519"/>
      <c r="J23" s="520"/>
      <c r="K23" s="498"/>
      <c r="L23" s="498"/>
      <c r="M23" s="30" t="s">
        <v>59</v>
      </c>
      <c r="N23" s="28" t="s">
        <v>57</v>
      </c>
      <c r="O23" s="31">
        <v>0.36805555555555558</v>
      </c>
      <c r="P23" s="31">
        <v>0.39583333333333331</v>
      </c>
      <c r="Q23" s="28">
        <f>40*5</f>
        <v>200</v>
      </c>
      <c r="R23" s="519"/>
      <c r="S23" s="520"/>
    </row>
    <row r="24" spans="1:19" ht="12" customHeight="1" x14ac:dyDescent="0.3">
      <c r="A24" s="498"/>
      <c r="B24" s="503"/>
      <c r="C24" s="498"/>
      <c r="D24" s="507"/>
      <c r="E24" s="508"/>
      <c r="F24" s="531"/>
      <c r="G24" s="512"/>
      <c r="H24" s="512"/>
      <c r="I24" s="519"/>
      <c r="J24" s="520"/>
      <c r="K24" s="498"/>
      <c r="L24" s="498"/>
      <c r="M24" s="1" t="s">
        <v>60</v>
      </c>
      <c r="N24" s="28" t="s">
        <v>57</v>
      </c>
      <c r="O24" s="31">
        <v>0.40625</v>
      </c>
      <c r="P24" s="31">
        <v>0.44097222222222227</v>
      </c>
      <c r="Q24" s="28">
        <f>50*5</f>
        <v>250</v>
      </c>
      <c r="R24" s="519"/>
      <c r="S24" s="520"/>
    </row>
    <row r="25" spans="1:19" ht="12" customHeight="1" x14ac:dyDescent="0.3">
      <c r="A25" s="498"/>
      <c r="B25" s="503"/>
      <c r="C25" s="498"/>
      <c r="D25" s="507"/>
      <c r="E25" s="508"/>
      <c r="F25" s="531"/>
      <c r="G25" s="512"/>
      <c r="H25" s="512"/>
      <c r="I25" s="519"/>
      <c r="J25" s="520"/>
      <c r="K25" s="498"/>
      <c r="L25" s="498"/>
      <c r="M25" s="30" t="s">
        <v>61</v>
      </c>
      <c r="N25" s="28" t="s">
        <v>57</v>
      </c>
      <c r="O25" s="31">
        <v>0.44097222222222227</v>
      </c>
      <c r="P25" s="31">
        <v>0.47569444444444442</v>
      </c>
      <c r="Q25" s="28">
        <f>50*5</f>
        <v>250</v>
      </c>
      <c r="R25" s="519"/>
      <c r="S25" s="520"/>
    </row>
    <row r="26" spans="1:19" ht="15.6" customHeight="1" x14ac:dyDescent="0.3">
      <c r="A26" s="498"/>
      <c r="B26" s="503"/>
      <c r="C26" s="498"/>
      <c r="D26" s="507"/>
      <c r="E26" s="508"/>
      <c r="F26" s="531"/>
      <c r="G26" s="512"/>
      <c r="H26" s="512"/>
      <c r="I26" s="519"/>
      <c r="J26" s="520"/>
      <c r="K26" s="498"/>
      <c r="L26" s="498"/>
      <c r="M26" s="30" t="s">
        <v>62</v>
      </c>
      <c r="N26" s="28" t="s">
        <v>57</v>
      </c>
      <c r="O26" s="31">
        <v>0.47569444444444442</v>
      </c>
      <c r="P26" s="31">
        <v>0.48958333333333331</v>
      </c>
      <c r="Q26" s="28">
        <f>20*5</f>
        <v>100</v>
      </c>
      <c r="R26" s="519"/>
      <c r="S26" s="520"/>
    </row>
    <row r="27" spans="1:19" ht="15.6" customHeight="1" x14ac:dyDescent="0.3">
      <c r="A27" s="498"/>
      <c r="B27" s="503"/>
      <c r="C27" s="498"/>
      <c r="D27" s="507"/>
      <c r="E27" s="508"/>
      <c r="F27" s="531"/>
      <c r="G27" s="512"/>
      <c r="H27" s="512"/>
      <c r="I27" s="519"/>
      <c r="J27" s="520"/>
      <c r="K27" s="498"/>
      <c r="L27" s="498"/>
      <c r="M27" s="30" t="s">
        <v>71</v>
      </c>
      <c r="N27" s="28" t="s">
        <v>57</v>
      </c>
      <c r="O27" s="31">
        <v>4.1666666666666664E-2</v>
      </c>
      <c r="P27" s="31">
        <v>7.6388888888888895E-2</v>
      </c>
      <c r="Q27" s="28">
        <f>50*5</f>
        <v>250</v>
      </c>
      <c r="R27" s="519"/>
      <c r="S27" s="520"/>
    </row>
    <row r="28" spans="1:19" ht="15.6" customHeight="1" x14ac:dyDescent="0.3">
      <c r="A28" s="498"/>
      <c r="B28" s="503"/>
      <c r="C28" s="498"/>
      <c r="D28" s="507"/>
      <c r="E28" s="508"/>
      <c r="F28" s="531"/>
      <c r="G28" s="512"/>
      <c r="H28" s="512"/>
      <c r="I28" s="519"/>
      <c r="J28" s="520"/>
      <c r="K28" s="498"/>
      <c r="L28" s="498"/>
      <c r="M28" s="30" t="s">
        <v>82</v>
      </c>
      <c r="N28" s="28" t="s">
        <v>57</v>
      </c>
      <c r="O28" s="31">
        <v>7.6388888888888895E-2</v>
      </c>
      <c r="P28" s="31">
        <v>0.1111111111111111</v>
      </c>
      <c r="Q28" s="28">
        <f>50*5</f>
        <v>250</v>
      </c>
      <c r="R28" s="519"/>
      <c r="S28" s="520"/>
    </row>
    <row r="29" spans="1:19" ht="15.6" customHeight="1" x14ac:dyDescent="0.3">
      <c r="A29" s="498"/>
      <c r="B29" s="503"/>
      <c r="C29" s="498"/>
      <c r="D29" s="507"/>
      <c r="E29" s="508"/>
      <c r="F29" s="531"/>
      <c r="G29" s="512"/>
      <c r="H29" s="512"/>
      <c r="I29" s="519"/>
      <c r="J29" s="520"/>
      <c r="K29" s="498"/>
      <c r="L29" s="498"/>
      <c r="M29" s="30" t="s">
        <v>73</v>
      </c>
      <c r="N29" s="28" t="s">
        <v>57</v>
      </c>
      <c r="O29" s="31">
        <v>0.1111111111111111</v>
      </c>
      <c r="P29" s="31">
        <v>0.1388888888888889</v>
      </c>
      <c r="Q29" s="28">
        <f>40*5</f>
        <v>200</v>
      </c>
      <c r="R29" s="519"/>
      <c r="S29" s="520"/>
    </row>
    <row r="30" spans="1:19" ht="15.6" customHeight="1" x14ac:dyDescent="0.3">
      <c r="A30" s="498"/>
      <c r="B30" s="503"/>
      <c r="C30" s="498"/>
      <c r="D30" s="507"/>
      <c r="E30" s="508"/>
      <c r="F30" s="531"/>
      <c r="G30" s="512"/>
      <c r="H30" s="512"/>
      <c r="I30" s="519"/>
      <c r="J30" s="520"/>
      <c r="K30" s="498"/>
      <c r="L30" s="498"/>
      <c r="M30" s="30" t="s">
        <v>74</v>
      </c>
      <c r="N30" s="28" t="s">
        <v>57</v>
      </c>
      <c r="O30" s="31">
        <v>0.1388888888888889</v>
      </c>
      <c r="P30" s="31">
        <v>0.15972222222222224</v>
      </c>
      <c r="Q30" s="28">
        <f>30*5</f>
        <v>150</v>
      </c>
      <c r="R30" s="519"/>
      <c r="S30" s="520"/>
    </row>
    <row r="31" spans="1:19" ht="12" customHeight="1" x14ac:dyDescent="0.3">
      <c r="A31" s="498"/>
      <c r="B31" s="503"/>
      <c r="C31" s="498"/>
      <c r="D31" s="507"/>
      <c r="E31" s="508"/>
      <c r="F31" s="531"/>
      <c r="G31" s="512"/>
      <c r="H31" s="512"/>
      <c r="I31" s="519"/>
      <c r="J31" s="520"/>
      <c r="K31" s="498"/>
      <c r="L31" s="498"/>
      <c r="M31" s="30" t="s">
        <v>68</v>
      </c>
      <c r="N31" s="28" t="s">
        <v>57</v>
      </c>
      <c r="O31" s="31">
        <v>0.15972222222222224</v>
      </c>
      <c r="P31" s="31">
        <v>0.18055555555555555</v>
      </c>
      <c r="Q31" s="28">
        <f>30*5</f>
        <v>150</v>
      </c>
      <c r="R31" s="519"/>
      <c r="S31" s="520"/>
    </row>
    <row r="32" spans="1:19" ht="12" customHeight="1" x14ac:dyDescent="0.3">
      <c r="A32" s="498"/>
      <c r="B32" s="503"/>
      <c r="C32" s="498"/>
      <c r="D32" s="507"/>
      <c r="E32" s="508"/>
      <c r="F32" s="531"/>
      <c r="G32" s="512"/>
      <c r="H32" s="512"/>
      <c r="I32" s="519"/>
      <c r="J32" s="520"/>
      <c r="K32" s="498"/>
      <c r="L32" s="498"/>
      <c r="M32" s="1" t="s">
        <v>62</v>
      </c>
      <c r="N32" s="28" t="s">
        <v>57</v>
      </c>
      <c r="O32" s="31">
        <v>0.18055555555555555</v>
      </c>
      <c r="P32" s="31">
        <v>0.19444444444444445</v>
      </c>
      <c r="Q32" s="28">
        <f>30*5</f>
        <v>150</v>
      </c>
      <c r="R32" s="519"/>
      <c r="S32" s="520"/>
    </row>
    <row r="33" spans="1:19" ht="15.75" customHeight="1" thickBot="1" x14ac:dyDescent="0.35">
      <c r="A33" s="498"/>
      <c r="B33" s="503"/>
      <c r="C33" s="498"/>
      <c r="D33" s="533"/>
      <c r="E33" s="534"/>
      <c r="F33" s="532"/>
      <c r="G33" s="516"/>
      <c r="H33" s="516"/>
      <c r="I33" s="521"/>
      <c r="J33" s="522"/>
      <c r="K33" s="498"/>
      <c r="L33" s="498"/>
      <c r="M33" s="502" t="s">
        <v>63</v>
      </c>
      <c r="N33" s="529"/>
      <c r="O33" s="529"/>
      <c r="P33" s="529"/>
      <c r="Q33" s="32">
        <v>380</v>
      </c>
      <c r="R33" s="521"/>
      <c r="S33" s="522"/>
    </row>
    <row r="34" spans="1:19" ht="12" customHeight="1" x14ac:dyDescent="0.3">
      <c r="A34" s="498">
        <v>901797498</v>
      </c>
      <c r="B34" s="511" t="s">
        <v>76</v>
      </c>
      <c r="C34" s="530" t="s">
        <v>53</v>
      </c>
      <c r="D34" s="514" t="s">
        <v>28</v>
      </c>
      <c r="E34" s="515"/>
      <c r="F34" s="511" t="s">
        <v>65</v>
      </c>
      <c r="G34" s="511" t="s">
        <v>55</v>
      </c>
      <c r="H34" s="511" t="s">
        <v>77</v>
      </c>
      <c r="I34" s="517" t="s">
        <v>78</v>
      </c>
      <c r="J34" s="518"/>
      <c r="K34" s="523"/>
      <c r="L34" s="535"/>
      <c r="M34" s="33" t="s">
        <v>68</v>
      </c>
      <c r="N34" s="34" t="s">
        <v>57</v>
      </c>
      <c r="O34" s="37">
        <v>0.3125</v>
      </c>
      <c r="P34" s="38">
        <v>0.31944444444444448</v>
      </c>
      <c r="Q34" s="35">
        <f>10*5</f>
        <v>50</v>
      </c>
      <c r="R34" s="517"/>
      <c r="S34" s="518"/>
    </row>
    <row r="35" spans="1:19" ht="12" customHeight="1" x14ac:dyDescent="0.3">
      <c r="A35" s="498"/>
      <c r="B35" s="512"/>
      <c r="C35" s="531"/>
      <c r="D35" s="507"/>
      <c r="E35" s="508"/>
      <c r="F35" s="512"/>
      <c r="G35" s="512"/>
      <c r="H35" s="512"/>
      <c r="I35" s="519"/>
      <c r="J35" s="520"/>
      <c r="K35" s="525"/>
      <c r="L35" s="536"/>
      <c r="M35" s="30" t="s">
        <v>69</v>
      </c>
      <c r="N35" s="34" t="s">
        <v>57</v>
      </c>
      <c r="O35" s="37">
        <v>0.31944444444444448</v>
      </c>
      <c r="P35" s="38">
        <v>0.34027777777777773</v>
      </c>
      <c r="Q35" s="35">
        <f>30*5</f>
        <v>150</v>
      </c>
      <c r="R35" s="519"/>
      <c r="S35" s="520"/>
    </row>
    <row r="36" spans="1:19" ht="12" customHeight="1" x14ac:dyDescent="0.3">
      <c r="A36" s="498"/>
      <c r="B36" s="512"/>
      <c r="C36" s="531"/>
      <c r="D36" s="507"/>
      <c r="E36" s="508"/>
      <c r="F36" s="512"/>
      <c r="G36" s="512"/>
      <c r="H36" s="512"/>
      <c r="I36" s="519"/>
      <c r="J36" s="520"/>
      <c r="K36" s="525"/>
      <c r="L36" s="536"/>
      <c r="M36" s="36" t="s">
        <v>70</v>
      </c>
      <c r="N36" s="34" t="s">
        <v>57</v>
      </c>
      <c r="O36" s="37">
        <v>0.34027777777777773</v>
      </c>
      <c r="P36" s="38">
        <v>0.375</v>
      </c>
      <c r="Q36" s="35">
        <f>50*5</f>
        <v>250</v>
      </c>
      <c r="R36" s="519"/>
      <c r="S36" s="520"/>
    </row>
    <row r="37" spans="1:19" ht="12" customHeight="1" x14ac:dyDescent="0.3">
      <c r="A37" s="498"/>
      <c r="B37" s="512"/>
      <c r="C37" s="531"/>
      <c r="D37" s="507"/>
      <c r="E37" s="508"/>
      <c r="F37" s="512"/>
      <c r="G37" s="512"/>
      <c r="H37" s="512"/>
      <c r="I37" s="519"/>
      <c r="J37" s="520"/>
      <c r="K37" s="525"/>
      <c r="L37" s="536"/>
      <c r="M37" s="39" t="s">
        <v>71</v>
      </c>
      <c r="N37" s="34" t="s">
        <v>57</v>
      </c>
      <c r="O37" s="37">
        <v>0.375</v>
      </c>
      <c r="P37" s="38">
        <v>0.39583333333333331</v>
      </c>
      <c r="Q37" s="35">
        <f>30*5</f>
        <v>150</v>
      </c>
      <c r="R37" s="519"/>
      <c r="S37" s="520"/>
    </row>
    <row r="38" spans="1:19" ht="12" customHeight="1" x14ac:dyDescent="0.3">
      <c r="A38" s="498"/>
      <c r="B38" s="512"/>
      <c r="C38" s="531"/>
      <c r="D38" s="507"/>
      <c r="E38" s="508"/>
      <c r="F38" s="512"/>
      <c r="G38" s="512"/>
      <c r="H38" s="512"/>
      <c r="I38" s="519"/>
      <c r="J38" s="520"/>
      <c r="K38" s="525"/>
      <c r="L38" s="536"/>
      <c r="M38" s="39" t="s">
        <v>72</v>
      </c>
      <c r="N38" s="34" t="s">
        <v>57</v>
      </c>
      <c r="O38" s="37">
        <v>0.40972222222222227</v>
      </c>
      <c r="P38" s="38">
        <v>0.4375</v>
      </c>
      <c r="Q38" s="35">
        <f>40*5</f>
        <v>200</v>
      </c>
      <c r="R38" s="519"/>
      <c r="S38" s="520"/>
    </row>
    <row r="39" spans="1:19" ht="12" customHeight="1" x14ac:dyDescent="0.3">
      <c r="A39" s="498"/>
      <c r="B39" s="512"/>
      <c r="C39" s="531"/>
      <c r="D39" s="507"/>
      <c r="E39" s="508"/>
      <c r="F39" s="512"/>
      <c r="G39" s="512"/>
      <c r="H39" s="512"/>
      <c r="I39" s="519"/>
      <c r="J39" s="520"/>
      <c r="K39" s="525"/>
      <c r="L39" s="536"/>
      <c r="M39" s="39" t="s">
        <v>79</v>
      </c>
      <c r="N39" s="34" t="s">
        <v>57</v>
      </c>
      <c r="O39" s="37">
        <v>0.4375</v>
      </c>
      <c r="P39" s="38">
        <v>0.45833333333333331</v>
      </c>
      <c r="Q39" s="35">
        <f>30*5</f>
        <v>150</v>
      </c>
      <c r="R39" s="519"/>
      <c r="S39" s="520"/>
    </row>
    <row r="40" spans="1:19" ht="12" customHeight="1" x14ac:dyDescent="0.3">
      <c r="A40" s="498"/>
      <c r="B40" s="512"/>
      <c r="C40" s="531"/>
      <c r="D40" s="507"/>
      <c r="E40" s="508"/>
      <c r="F40" s="512"/>
      <c r="G40" s="512"/>
      <c r="H40" s="512"/>
      <c r="I40" s="519"/>
      <c r="J40" s="520"/>
      <c r="K40" s="525"/>
      <c r="L40" s="536"/>
      <c r="M40" s="39" t="s">
        <v>61</v>
      </c>
      <c r="N40" s="34" t="s">
        <v>57</v>
      </c>
      <c r="O40" s="37">
        <v>4.1666666666666664E-2</v>
      </c>
      <c r="P40" s="38">
        <v>7.6388888888888895E-2</v>
      </c>
      <c r="Q40" s="35">
        <f>50*5</f>
        <v>250</v>
      </c>
      <c r="R40" s="519"/>
      <c r="S40" s="520"/>
    </row>
    <row r="41" spans="1:19" ht="12" customHeight="1" x14ac:dyDescent="0.3">
      <c r="A41" s="498"/>
      <c r="B41" s="512"/>
      <c r="C41" s="531"/>
      <c r="D41" s="507"/>
      <c r="E41" s="508"/>
      <c r="F41" s="512"/>
      <c r="G41" s="512"/>
      <c r="H41" s="512"/>
      <c r="I41" s="519"/>
      <c r="J41" s="520"/>
      <c r="K41" s="525"/>
      <c r="L41" s="536"/>
      <c r="M41" s="40" t="s">
        <v>73</v>
      </c>
      <c r="N41" s="34" t="s">
        <v>57</v>
      </c>
      <c r="O41" s="37">
        <v>7.6388888888888895E-2</v>
      </c>
      <c r="P41" s="38">
        <v>0.10416666666666667</v>
      </c>
      <c r="Q41" s="35">
        <f>40*5</f>
        <v>200</v>
      </c>
      <c r="R41" s="519"/>
      <c r="S41" s="520"/>
    </row>
    <row r="42" spans="1:19" ht="12" customHeight="1" x14ac:dyDescent="0.3">
      <c r="A42" s="498"/>
      <c r="B42" s="512"/>
      <c r="C42" s="531"/>
      <c r="D42" s="507"/>
      <c r="E42" s="508"/>
      <c r="F42" s="512"/>
      <c r="G42" s="512"/>
      <c r="H42" s="512"/>
      <c r="I42" s="519"/>
      <c r="J42" s="520"/>
      <c r="K42" s="525"/>
      <c r="L42" s="536"/>
      <c r="M42" s="30" t="s">
        <v>74</v>
      </c>
      <c r="N42" s="34" t="s">
        <v>57</v>
      </c>
      <c r="O42" s="37">
        <v>0.10416666666666667</v>
      </c>
      <c r="P42" s="38">
        <v>0.14583333333333334</v>
      </c>
      <c r="Q42" s="35">
        <f>60*5</f>
        <v>300</v>
      </c>
      <c r="R42" s="519"/>
      <c r="S42" s="520"/>
    </row>
    <row r="43" spans="1:19" ht="12" customHeight="1" x14ac:dyDescent="0.3">
      <c r="A43" s="498"/>
      <c r="B43" s="512"/>
      <c r="C43" s="531"/>
      <c r="D43" s="507"/>
      <c r="E43" s="508"/>
      <c r="F43" s="512"/>
      <c r="G43" s="512"/>
      <c r="H43" s="512"/>
      <c r="I43" s="519"/>
      <c r="J43" s="520"/>
      <c r="K43" s="525"/>
      <c r="L43" s="536"/>
      <c r="M43" s="30" t="s">
        <v>75</v>
      </c>
      <c r="N43" s="34" t="s">
        <v>57</v>
      </c>
      <c r="O43" s="37">
        <v>0.14583333333333334</v>
      </c>
      <c r="P43" s="38">
        <v>0.18055555555555555</v>
      </c>
      <c r="Q43" s="35">
        <f>50*5</f>
        <v>250</v>
      </c>
      <c r="R43" s="519"/>
      <c r="S43" s="520"/>
    </row>
    <row r="44" spans="1:19" ht="15" customHeight="1" x14ac:dyDescent="0.3">
      <c r="A44" s="498"/>
      <c r="B44" s="516"/>
      <c r="C44" s="532"/>
      <c r="D44" s="533"/>
      <c r="E44" s="534"/>
      <c r="F44" s="516"/>
      <c r="G44" s="516"/>
      <c r="H44" s="516"/>
      <c r="I44" s="521"/>
      <c r="J44" s="522"/>
      <c r="K44" s="527"/>
      <c r="L44" s="528"/>
      <c r="M44" s="537" t="s">
        <v>63</v>
      </c>
      <c r="N44" s="502"/>
      <c r="O44" s="502"/>
      <c r="P44" s="502"/>
      <c r="Q44" s="53">
        <v>380</v>
      </c>
      <c r="R44" s="521"/>
      <c r="S44" s="522"/>
    </row>
    <row r="45" spans="1:19" ht="12" customHeight="1" x14ac:dyDescent="0.3">
      <c r="A45" s="498">
        <v>176708331</v>
      </c>
      <c r="B45" s="511" t="s">
        <v>64</v>
      </c>
      <c r="C45" s="530" t="s">
        <v>53</v>
      </c>
      <c r="D45" s="514" t="s">
        <v>28</v>
      </c>
      <c r="E45" s="515"/>
      <c r="F45" s="511" t="s">
        <v>65</v>
      </c>
      <c r="G45" s="511" t="s">
        <v>55</v>
      </c>
      <c r="H45" s="511" t="s">
        <v>66</v>
      </c>
      <c r="I45" s="517" t="s">
        <v>67</v>
      </c>
      <c r="J45" s="518"/>
      <c r="K45" s="523"/>
      <c r="L45" s="535"/>
      <c r="M45" s="50" t="s">
        <v>68</v>
      </c>
      <c r="N45" s="51" t="s">
        <v>57</v>
      </c>
      <c r="O45" s="52">
        <v>0.3125</v>
      </c>
      <c r="P45" s="52">
        <v>0.31944444444444448</v>
      </c>
      <c r="Q45" s="51">
        <f>10*5</f>
        <v>50</v>
      </c>
      <c r="R45" s="539"/>
      <c r="S45" s="518"/>
    </row>
    <row r="46" spans="1:19" ht="12" customHeight="1" x14ac:dyDescent="0.3">
      <c r="A46" s="498"/>
      <c r="B46" s="512"/>
      <c r="C46" s="531"/>
      <c r="D46" s="507"/>
      <c r="E46" s="508"/>
      <c r="F46" s="512"/>
      <c r="G46" s="512"/>
      <c r="H46" s="512"/>
      <c r="I46" s="519"/>
      <c r="J46" s="520"/>
      <c r="K46" s="525"/>
      <c r="L46" s="536"/>
      <c r="M46" s="50" t="s">
        <v>69</v>
      </c>
      <c r="N46" s="51" t="s">
        <v>57</v>
      </c>
      <c r="O46" s="52">
        <v>0.31944444444444448</v>
      </c>
      <c r="P46" s="52">
        <v>0.34027777777777773</v>
      </c>
      <c r="Q46" s="51">
        <f>30*5</f>
        <v>150</v>
      </c>
      <c r="R46" s="540"/>
      <c r="S46" s="520"/>
    </row>
    <row r="47" spans="1:19" ht="12" customHeight="1" x14ac:dyDescent="0.3">
      <c r="A47" s="498"/>
      <c r="B47" s="512"/>
      <c r="C47" s="531"/>
      <c r="D47" s="507"/>
      <c r="E47" s="508"/>
      <c r="F47" s="512"/>
      <c r="G47" s="512"/>
      <c r="H47" s="512"/>
      <c r="I47" s="519"/>
      <c r="J47" s="520"/>
      <c r="K47" s="525"/>
      <c r="L47" s="536"/>
      <c r="M47" s="50" t="s">
        <v>70</v>
      </c>
      <c r="N47" s="51" t="s">
        <v>57</v>
      </c>
      <c r="O47" s="52">
        <v>0.34027777777777773</v>
      </c>
      <c r="P47" s="52">
        <v>0.375</v>
      </c>
      <c r="Q47" s="51">
        <f>50*5</f>
        <v>250</v>
      </c>
      <c r="R47" s="540"/>
      <c r="S47" s="520"/>
    </row>
    <row r="48" spans="1:19" ht="12" customHeight="1" x14ac:dyDescent="0.3">
      <c r="A48" s="498"/>
      <c r="B48" s="512"/>
      <c r="C48" s="531"/>
      <c r="D48" s="507"/>
      <c r="E48" s="508"/>
      <c r="F48" s="512"/>
      <c r="G48" s="512"/>
      <c r="H48" s="512"/>
      <c r="I48" s="519"/>
      <c r="J48" s="520"/>
      <c r="K48" s="525"/>
      <c r="L48" s="536"/>
      <c r="M48" s="50" t="s">
        <v>71</v>
      </c>
      <c r="N48" s="51" t="s">
        <v>57</v>
      </c>
      <c r="O48" s="52">
        <v>0.375</v>
      </c>
      <c r="P48" s="52">
        <v>0.39583333333333331</v>
      </c>
      <c r="Q48" s="51">
        <f>30*5</f>
        <v>150</v>
      </c>
      <c r="R48" s="540"/>
      <c r="S48" s="520"/>
    </row>
    <row r="49" spans="1:19" ht="12" customHeight="1" x14ac:dyDescent="0.3">
      <c r="A49" s="498"/>
      <c r="B49" s="512"/>
      <c r="C49" s="531"/>
      <c r="D49" s="507"/>
      <c r="E49" s="508"/>
      <c r="F49" s="512"/>
      <c r="G49" s="512"/>
      <c r="H49" s="512"/>
      <c r="I49" s="519"/>
      <c r="J49" s="520"/>
      <c r="K49" s="525"/>
      <c r="L49" s="536"/>
      <c r="M49" s="50" t="s">
        <v>72</v>
      </c>
      <c r="N49" s="51" t="s">
        <v>57</v>
      </c>
      <c r="O49" s="52">
        <v>0.40972222222222227</v>
      </c>
      <c r="P49" s="52">
        <v>0.4375</v>
      </c>
      <c r="Q49" s="51">
        <f>40*5</f>
        <v>200</v>
      </c>
      <c r="R49" s="540"/>
      <c r="S49" s="520"/>
    </row>
    <row r="50" spans="1:19" ht="12" customHeight="1" x14ac:dyDescent="0.3">
      <c r="A50" s="498"/>
      <c r="B50" s="512"/>
      <c r="C50" s="531"/>
      <c r="D50" s="507"/>
      <c r="E50" s="508"/>
      <c r="F50" s="512"/>
      <c r="G50" s="512"/>
      <c r="H50" s="512"/>
      <c r="I50" s="519"/>
      <c r="J50" s="520"/>
      <c r="K50" s="525"/>
      <c r="L50" s="536"/>
      <c r="M50" s="17" t="s">
        <v>58</v>
      </c>
      <c r="N50" s="51" t="s">
        <v>57</v>
      </c>
      <c r="O50" s="52">
        <v>0.4375</v>
      </c>
      <c r="P50" s="52">
        <v>0.45833333333333331</v>
      </c>
      <c r="Q50" s="51">
        <f>30*5</f>
        <v>150</v>
      </c>
      <c r="R50" s="540"/>
      <c r="S50" s="520"/>
    </row>
    <row r="51" spans="1:19" ht="12" customHeight="1" x14ac:dyDescent="0.3">
      <c r="A51" s="498"/>
      <c r="B51" s="512"/>
      <c r="C51" s="531"/>
      <c r="D51" s="507"/>
      <c r="E51" s="508"/>
      <c r="F51" s="512"/>
      <c r="G51" s="512"/>
      <c r="H51" s="512"/>
      <c r="I51" s="519"/>
      <c r="J51" s="520"/>
      <c r="K51" s="525"/>
      <c r="L51" s="536"/>
      <c r="M51" s="50" t="s">
        <v>61</v>
      </c>
      <c r="N51" s="51" t="s">
        <v>57</v>
      </c>
      <c r="O51" s="52">
        <v>4.1666666666666664E-2</v>
      </c>
      <c r="P51" s="52">
        <v>7.6388888888888895E-2</v>
      </c>
      <c r="Q51" s="51">
        <f>50*5</f>
        <v>250</v>
      </c>
      <c r="R51" s="540"/>
      <c r="S51" s="520"/>
    </row>
    <row r="52" spans="1:19" ht="12" customHeight="1" x14ac:dyDescent="0.3">
      <c r="A52" s="498"/>
      <c r="B52" s="512"/>
      <c r="C52" s="531"/>
      <c r="D52" s="507"/>
      <c r="E52" s="508"/>
      <c r="F52" s="512"/>
      <c r="G52" s="512"/>
      <c r="H52" s="512"/>
      <c r="I52" s="519"/>
      <c r="J52" s="520"/>
      <c r="K52" s="525"/>
      <c r="L52" s="536"/>
      <c r="M52" s="50" t="s">
        <v>73</v>
      </c>
      <c r="N52" s="51" t="s">
        <v>57</v>
      </c>
      <c r="O52" s="52">
        <v>7.6388888888888895E-2</v>
      </c>
      <c r="P52" s="52">
        <v>0.10416666666666667</v>
      </c>
      <c r="Q52" s="51">
        <f>40*5</f>
        <v>200</v>
      </c>
      <c r="R52" s="540"/>
      <c r="S52" s="520"/>
    </row>
    <row r="53" spans="1:19" ht="12" customHeight="1" x14ac:dyDescent="0.3">
      <c r="A53" s="498"/>
      <c r="B53" s="512"/>
      <c r="C53" s="531"/>
      <c r="D53" s="507"/>
      <c r="E53" s="508"/>
      <c r="F53" s="512"/>
      <c r="G53" s="512"/>
      <c r="H53" s="512"/>
      <c r="I53" s="519"/>
      <c r="J53" s="520"/>
      <c r="K53" s="525"/>
      <c r="L53" s="536"/>
      <c r="M53" s="50" t="s">
        <v>74</v>
      </c>
      <c r="N53" s="51" t="s">
        <v>57</v>
      </c>
      <c r="O53" s="52">
        <v>0.10416666666666667</v>
      </c>
      <c r="P53" s="52">
        <v>0.14583333333333334</v>
      </c>
      <c r="Q53" s="51">
        <f>60*5</f>
        <v>300</v>
      </c>
      <c r="R53" s="540"/>
      <c r="S53" s="520"/>
    </row>
    <row r="54" spans="1:19" ht="12" customHeight="1" x14ac:dyDescent="0.3">
      <c r="A54" s="498"/>
      <c r="B54" s="512"/>
      <c r="C54" s="531"/>
      <c r="D54" s="507"/>
      <c r="E54" s="508"/>
      <c r="F54" s="512"/>
      <c r="G54" s="512"/>
      <c r="H54" s="512"/>
      <c r="I54" s="519"/>
      <c r="J54" s="520"/>
      <c r="K54" s="525"/>
      <c r="L54" s="536"/>
      <c r="M54" s="50" t="s">
        <v>75</v>
      </c>
      <c r="N54" s="51" t="s">
        <v>57</v>
      </c>
      <c r="O54" s="52">
        <v>0.14583333333333334</v>
      </c>
      <c r="P54" s="52">
        <v>0.18078703703703702</v>
      </c>
      <c r="Q54" s="51">
        <f>50*5</f>
        <v>250</v>
      </c>
      <c r="R54" s="540"/>
      <c r="S54" s="520"/>
    </row>
    <row r="55" spans="1:19" ht="13.5" customHeight="1" x14ac:dyDescent="0.3">
      <c r="A55" s="498"/>
      <c r="B55" s="516"/>
      <c r="C55" s="532"/>
      <c r="D55" s="533"/>
      <c r="E55" s="534"/>
      <c r="F55" s="516"/>
      <c r="G55" s="516"/>
      <c r="H55" s="516"/>
      <c r="I55" s="521"/>
      <c r="J55" s="522"/>
      <c r="K55" s="527"/>
      <c r="L55" s="538"/>
      <c r="M55" s="542" t="s">
        <v>63</v>
      </c>
      <c r="N55" s="542"/>
      <c r="O55" s="542"/>
      <c r="P55" s="542"/>
      <c r="Q55" s="54">
        <v>380</v>
      </c>
      <c r="R55" s="541"/>
      <c r="S55" s="522"/>
    </row>
    <row r="56" spans="1:19" ht="12.75" customHeight="1" x14ac:dyDescent="0.3">
      <c r="A56" s="498">
        <v>913380977</v>
      </c>
      <c r="B56" s="511" t="s">
        <v>80</v>
      </c>
      <c r="C56" s="530" t="s">
        <v>81</v>
      </c>
      <c r="D56" s="514" t="s">
        <v>28</v>
      </c>
      <c r="E56" s="515"/>
      <c r="F56" s="511" t="s">
        <v>65</v>
      </c>
      <c r="G56" s="511" t="s">
        <v>55</v>
      </c>
      <c r="H56" s="511" t="s">
        <v>66</v>
      </c>
      <c r="I56" s="517" t="s">
        <v>67</v>
      </c>
      <c r="J56" s="518"/>
      <c r="K56" s="523"/>
      <c r="L56" s="524"/>
      <c r="M56" s="30" t="s">
        <v>58</v>
      </c>
      <c r="N56" s="28" t="s">
        <v>57</v>
      </c>
      <c r="O56" s="31">
        <v>0.3125</v>
      </c>
      <c r="P56" s="31">
        <v>0.35416666666666669</v>
      </c>
      <c r="Q56" s="35">
        <f>60*5</f>
        <v>300</v>
      </c>
      <c r="R56" s="517"/>
      <c r="S56" s="518"/>
    </row>
    <row r="57" spans="1:19" ht="12.75" customHeight="1" x14ac:dyDescent="0.3">
      <c r="A57" s="498"/>
      <c r="B57" s="512"/>
      <c r="C57" s="531"/>
      <c r="D57" s="507"/>
      <c r="E57" s="508"/>
      <c r="F57" s="512"/>
      <c r="G57" s="512"/>
      <c r="H57" s="512"/>
      <c r="I57" s="519"/>
      <c r="J57" s="520"/>
      <c r="K57" s="525"/>
      <c r="L57" s="526"/>
      <c r="M57" s="30" t="s">
        <v>71</v>
      </c>
      <c r="N57" s="28" t="s">
        <v>57</v>
      </c>
      <c r="O57" s="31">
        <v>0.35416666666666669</v>
      </c>
      <c r="P57" s="31">
        <v>0.39583333333333331</v>
      </c>
      <c r="Q57" s="35">
        <f>60*5</f>
        <v>300</v>
      </c>
      <c r="R57" s="519"/>
      <c r="S57" s="520"/>
    </row>
    <row r="58" spans="1:19" s="11" customFormat="1" ht="12.75" customHeight="1" x14ac:dyDescent="0.25">
      <c r="A58" s="498"/>
      <c r="B58" s="512"/>
      <c r="C58" s="531"/>
      <c r="D58" s="507"/>
      <c r="E58" s="508"/>
      <c r="F58" s="512"/>
      <c r="G58" s="512"/>
      <c r="H58" s="512"/>
      <c r="I58" s="519"/>
      <c r="J58" s="520"/>
      <c r="K58" s="525"/>
      <c r="L58" s="526"/>
      <c r="M58" s="30" t="s">
        <v>82</v>
      </c>
      <c r="N58" s="28" t="s">
        <v>57</v>
      </c>
      <c r="O58" s="31">
        <v>0.40625</v>
      </c>
      <c r="P58" s="31">
        <v>0.44791666666666669</v>
      </c>
      <c r="Q58" s="35">
        <f>60*5</f>
        <v>300</v>
      </c>
      <c r="R58" s="519"/>
      <c r="S58" s="520"/>
    </row>
    <row r="59" spans="1:19" ht="12.75" customHeight="1" x14ac:dyDescent="0.3">
      <c r="A59" s="498"/>
      <c r="B59" s="512"/>
      <c r="C59" s="531"/>
      <c r="D59" s="507"/>
      <c r="E59" s="508"/>
      <c r="F59" s="512"/>
      <c r="G59" s="512"/>
      <c r="H59" s="512"/>
      <c r="I59" s="519"/>
      <c r="J59" s="520"/>
      <c r="K59" s="525"/>
      <c r="L59" s="526"/>
      <c r="M59" s="30" t="s">
        <v>83</v>
      </c>
      <c r="N59" s="28" t="s">
        <v>57</v>
      </c>
      <c r="O59" s="31">
        <v>0.44791666666666669</v>
      </c>
      <c r="P59" s="31">
        <v>0.47569444444444442</v>
      </c>
      <c r="Q59" s="35">
        <f>40*5</f>
        <v>200</v>
      </c>
      <c r="R59" s="519"/>
      <c r="S59" s="520"/>
    </row>
    <row r="60" spans="1:19" ht="12.75" customHeight="1" x14ac:dyDescent="0.3">
      <c r="A60" s="498"/>
      <c r="B60" s="512"/>
      <c r="C60" s="531"/>
      <c r="D60" s="507"/>
      <c r="E60" s="508"/>
      <c r="F60" s="512"/>
      <c r="G60" s="512"/>
      <c r="H60" s="512"/>
      <c r="I60" s="519"/>
      <c r="J60" s="520"/>
      <c r="K60" s="525"/>
      <c r="L60" s="526"/>
      <c r="M60" s="30" t="s">
        <v>84</v>
      </c>
      <c r="N60" s="28" t="s">
        <v>57</v>
      </c>
      <c r="O60" s="31">
        <v>0.47569444444444442</v>
      </c>
      <c r="P60" s="31">
        <v>0.48958333333333331</v>
      </c>
      <c r="Q60" s="35">
        <f>20*5</f>
        <v>100</v>
      </c>
      <c r="R60" s="519"/>
      <c r="S60" s="520"/>
    </row>
    <row r="61" spans="1:19" ht="12.75" customHeight="1" x14ac:dyDescent="0.3">
      <c r="A61" s="498"/>
      <c r="B61" s="512"/>
      <c r="C61" s="531"/>
      <c r="D61" s="507"/>
      <c r="E61" s="508"/>
      <c r="F61" s="512"/>
      <c r="G61" s="512"/>
      <c r="H61" s="512"/>
      <c r="I61" s="519"/>
      <c r="J61" s="520"/>
      <c r="K61" s="525"/>
      <c r="L61" s="526"/>
      <c r="M61" s="30" t="s">
        <v>85</v>
      </c>
      <c r="N61" s="28" t="s">
        <v>57</v>
      </c>
      <c r="O61" s="31">
        <v>4.1666666666666664E-2</v>
      </c>
      <c r="P61" s="31">
        <v>8.3333333333333329E-2</v>
      </c>
      <c r="Q61" s="35">
        <f>60*5</f>
        <v>300</v>
      </c>
      <c r="R61" s="519"/>
      <c r="S61" s="520"/>
    </row>
    <row r="62" spans="1:19" ht="12.75" customHeight="1" x14ac:dyDescent="0.3">
      <c r="A62" s="498"/>
      <c r="B62" s="512"/>
      <c r="C62" s="531"/>
      <c r="D62" s="507"/>
      <c r="E62" s="508"/>
      <c r="F62" s="512"/>
      <c r="G62" s="512"/>
      <c r="H62" s="512"/>
      <c r="I62" s="519"/>
      <c r="J62" s="520"/>
      <c r="K62" s="525"/>
      <c r="L62" s="526"/>
      <c r="M62" s="30" t="s">
        <v>86</v>
      </c>
      <c r="N62" s="28" t="s">
        <v>57</v>
      </c>
      <c r="O62" s="31">
        <v>8.3333333333333329E-2</v>
      </c>
      <c r="P62" s="31">
        <v>0.1111111111111111</v>
      </c>
      <c r="Q62" s="35">
        <f>40*5</f>
        <v>200</v>
      </c>
      <c r="R62" s="519"/>
      <c r="S62" s="520"/>
    </row>
    <row r="63" spans="1:19" ht="12.75" customHeight="1" x14ac:dyDescent="0.3">
      <c r="A63" s="498"/>
      <c r="B63" s="512"/>
      <c r="C63" s="531"/>
      <c r="D63" s="507"/>
      <c r="E63" s="508"/>
      <c r="F63" s="512"/>
      <c r="G63" s="512"/>
      <c r="H63" s="512"/>
      <c r="I63" s="519"/>
      <c r="J63" s="520"/>
      <c r="K63" s="525"/>
      <c r="L63" s="526"/>
      <c r="M63" s="30" t="s">
        <v>87</v>
      </c>
      <c r="N63" s="28" t="s">
        <v>57</v>
      </c>
      <c r="O63" s="31">
        <v>0.1111111111111111</v>
      </c>
      <c r="P63" s="31">
        <v>0.1388888888888889</v>
      </c>
      <c r="Q63" s="35">
        <f>40*5</f>
        <v>200</v>
      </c>
      <c r="R63" s="519"/>
      <c r="S63" s="520"/>
    </row>
    <row r="64" spans="1:19" ht="12.75" customHeight="1" x14ac:dyDescent="0.3">
      <c r="A64" s="498"/>
      <c r="B64" s="512"/>
      <c r="C64" s="531"/>
      <c r="D64" s="507"/>
      <c r="E64" s="508"/>
      <c r="F64" s="512"/>
      <c r="G64" s="512"/>
      <c r="H64" s="512"/>
      <c r="I64" s="519"/>
      <c r="J64" s="520"/>
      <c r="K64" s="525"/>
      <c r="L64" s="526"/>
      <c r="M64" s="30" t="s">
        <v>74</v>
      </c>
      <c r="N64" s="28" t="s">
        <v>57</v>
      </c>
      <c r="O64" s="31">
        <v>0.1388888888888889</v>
      </c>
      <c r="P64" s="31">
        <v>0.15277777777777776</v>
      </c>
      <c r="Q64" s="35">
        <f>20*5</f>
        <v>100</v>
      </c>
      <c r="R64" s="519"/>
      <c r="S64" s="520"/>
    </row>
    <row r="65" spans="1:19" ht="14.25" customHeight="1" x14ac:dyDescent="0.3">
      <c r="A65" s="498"/>
      <c r="B65" s="516"/>
      <c r="C65" s="532"/>
      <c r="D65" s="533"/>
      <c r="E65" s="534"/>
      <c r="F65" s="516"/>
      <c r="G65" s="516"/>
      <c r="H65" s="516"/>
      <c r="I65" s="521"/>
      <c r="J65" s="522"/>
      <c r="K65" s="527"/>
      <c r="L65" s="528"/>
      <c r="M65" s="529" t="s">
        <v>63</v>
      </c>
      <c r="N65" s="529"/>
      <c r="O65" s="529"/>
      <c r="P65" s="529"/>
      <c r="Q65" s="32">
        <v>380</v>
      </c>
      <c r="R65" s="521"/>
      <c r="S65" s="522"/>
    </row>
    <row r="66" spans="1:19" ht="13.15" customHeight="1" x14ac:dyDescent="0.3">
      <c r="A66" s="498">
        <v>288027051</v>
      </c>
      <c r="B66" s="511" t="s">
        <v>88</v>
      </c>
      <c r="C66" s="530" t="s">
        <v>53</v>
      </c>
      <c r="D66" s="514" t="s">
        <v>28</v>
      </c>
      <c r="E66" s="515"/>
      <c r="F66" s="511" t="s">
        <v>65</v>
      </c>
      <c r="G66" s="511" t="s">
        <v>55</v>
      </c>
      <c r="H66" s="511" t="s">
        <v>66</v>
      </c>
      <c r="I66" s="517" t="s">
        <v>71</v>
      </c>
      <c r="J66" s="518"/>
      <c r="K66" s="523"/>
      <c r="L66" s="524"/>
      <c r="M66" s="30" t="s">
        <v>58</v>
      </c>
      <c r="N66" s="35" t="s">
        <v>57</v>
      </c>
      <c r="O66" s="38">
        <v>0.3125</v>
      </c>
      <c r="P66" s="38">
        <v>0.35416666666666669</v>
      </c>
      <c r="Q66" s="35">
        <f>60*5</f>
        <v>300</v>
      </c>
      <c r="R66" s="517"/>
      <c r="S66" s="518"/>
    </row>
    <row r="67" spans="1:19" ht="13.15" customHeight="1" x14ac:dyDescent="0.3">
      <c r="A67" s="498"/>
      <c r="B67" s="512"/>
      <c r="C67" s="531"/>
      <c r="D67" s="507"/>
      <c r="E67" s="508"/>
      <c r="F67" s="512"/>
      <c r="G67" s="512"/>
      <c r="H67" s="512"/>
      <c r="I67" s="519"/>
      <c r="J67" s="520"/>
      <c r="K67" s="525"/>
      <c r="L67" s="526"/>
      <c r="M67" s="30" t="s">
        <v>61</v>
      </c>
      <c r="N67" s="35" t="s">
        <v>57</v>
      </c>
      <c r="O67" s="38">
        <v>0.35416666666666669</v>
      </c>
      <c r="P67" s="38">
        <v>0.39583333333333331</v>
      </c>
      <c r="Q67" s="35">
        <f>60*5</f>
        <v>300</v>
      </c>
      <c r="R67" s="519"/>
      <c r="S67" s="520"/>
    </row>
    <row r="68" spans="1:19" ht="13.15" customHeight="1" x14ac:dyDescent="0.3">
      <c r="A68" s="498"/>
      <c r="B68" s="512"/>
      <c r="C68" s="531"/>
      <c r="D68" s="507"/>
      <c r="E68" s="508"/>
      <c r="F68" s="512"/>
      <c r="G68" s="512"/>
      <c r="H68" s="512"/>
      <c r="I68" s="519"/>
      <c r="J68" s="520"/>
      <c r="K68" s="525"/>
      <c r="L68" s="526"/>
      <c r="M68" s="30" t="s">
        <v>82</v>
      </c>
      <c r="N68" s="35" t="s">
        <v>57</v>
      </c>
      <c r="O68" s="38">
        <v>0.40625</v>
      </c>
      <c r="P68" s="38">
        <v>0.44791666666666669</v>
      </c>
      <c r="Q68" s="35">
        <f>60*5</f>
        <v>300</v>
      </c>
      <c r="R68" s="519"/>
      <c r="S68" s="520"/>
    </row>
    <row r="69" spans="1:19" ht="13.15" customHeight="1" x14ac:dyDescent="0.3">
      <c r="A69" s="498"/>
      <c r="B69" s="512"/>
      <c r="C69" s="531"/>
      <c r="D69" s="507"/>
      <c r="E69" s="508"/>
      <c r="F69" s="512"/>
      <c r="G69" s="512"/>
      <c r="H69" s="512"/>
      <c r="I69" s="519"/>
      <c r="J69" s="520"/>
      <c r="K69" s="525"/>
      <c r="L69" s="526"/>
      <c r="M69" s="30" t="s">
        <v>71</v>
      </c>
      <c r="N69" s="35" t="s">
        <v>57</v>
      </c>
      <c r="O69" s="159">
        <v>0.44791666666666669</v>
      </c>
      <c r="P69" s="160">
        <v>0.47569444444444442</v>
      </c>
      <c r="Q69" s="35">
        <f>40*5</f>
        <v>200</v>
      </c>
      <c r="R69" s="519"/>
      <c r="S69" s="520"/>
    </row>
    <row r="70" spans="1:19" ht="13.15" customHeight="1" x14ac:dyDescent="0.3">
      <c r="A70" s="498"/>
      <c r="B70" s="512"/>
      <c r="C70" s="531"/>
      <c r="D70" s="507"/>
      <c r="E70" s="508"/>
      <c r="F70" s="512"/>
      <c r="G70" s="512"/>
      <c r="H70" s="512"/>
      <c r="I70" s="519"/>
      <c r="J70" s="520"/>
      <c r="K70" s="525"/>
      <c r="L70" s="526"/>
      <c r="M70" s="30" t="s">
        <v>84</v>
      </c>
      <c r="N70" s="35" t="s">
        <v>57</v>
      </c>
      <c r="O70" s="160">
        <v>0.47569444444444442</v>
      </c>
      <c r="P70" s="38">
        <v>0.48958333333333331</v>
      </c>
      <c r="Q70" s="35">
        <f>20*5</f>
        <v>100</v>
      </c>
      <c r="R70" s="519"/>
      <c r="S70" s="520"/>
    </row>
    <row r="71" spans="1:19" ht="13.15" customHeight="1" x14ac:dyDescent="0.3">
      <c r="A71" s="498"/>
      <c r="B71" s="512"/>
      <c r="C71" s="531"/>
      <c r="D71" s="507"/>
      <c r="E71" s="508"/>
      <c r="F71" s="512"/>
      <c r="G71" s="512"/>
      <c r="H71" s="512"/>
      <c r="I71" s="519"/>
      <c r="J71" s="520"/>
      <c r="K71" s="525"/>
      <c r="L71" s="526"/>
      <c r="M71" s="30" t="s">
        <v>83</v>
      </c>
      <c r="N71" s="35" t="s">
        <v>57</v>
      </c>
      <c r="O71" s="38">
        <v>4.1666666666666664E-2</v>
      </c>
      <c r="P71" s="161">
        <v>8.3333333333333329E-2</v>
      </c>
      <c r="Q71" s="35">
        <f>40*5</f>
        <v>200</v>
      </c>
      <c r="R71" s="519"/>
      <c r="S71" s="520"/>
    </row>
    <row r="72" spans="1:19" ht="13.15" customHeight="1" x14ac:dyDescent="0.3">
      <c r="A72" s="498"/>
      <c r="B72" s="512"/>
      <c r="C72" s="531"/>
      <c r="D72" s="507"/>
      <c r="E72" s="508"/>
      <c r="F72" s="512"/>
      <c r="G72" s="512"/>
      <c r="H72" s="512"/>
      <c r="I72" s="519"/>
      <c r="J72" s="520"/>
      <c r="K72" s="525"/>
      <c r="L72" s="526"/>
      <c r="M72" s="30" t="s">
        <v>86</v>
      </c>
      <c r="N72" s="35" t="s">
        <v>57</v>
      </c>
      <c r="O72" s="38">
        <v>8.3333333333333329E-2</v>
      </c>
      <c r="P72" s="38">
        <v>0.1111111111111111</v>
      </c>
      <c r="Q72" s="35">
        <f>40*5</f>
        <v>200</v>
      </c>
      <c r="R72" s="519"/>
      <c r="S72" s="520"/>
    </row>
    <row r="73" spans="1:19" ht="13.15" customHeight="1" x14ac:dyDescent="0.3">
      <c r="A73" s="498"/>
      <c r="B73" s="512"/>
      <c r="C73" s="531"/>
      <c r="D73" s="507"/>
      <c r="E73" s="508"/>
      <c r="F73" s="512"/>
      <c r="G73" s="512"/>
      <c r="H73" s="512"/>
      <c r="I73" s="519"/>
      <c r="J73" s="520"/>
      <c r="K73" s="525"/>
      <c r="L73" s="526"/>
      <c r="M73" s="30" t="s">
        <v>87</v>
      </c>
      <c r="N73" s="35" t="s">
        <v>57</v>
      </c>
      <c r="O73" s="38">
        <v>0.1111111111111111</v>
      </c>
      <c r="P73" s="38">
        <v>0.1388888888888889</v>
      </c>
      <c r="Q73" s="35">
        <f>40*5</f>
        <v>200</v>
      </c>
      <c r="R73" s="519"/>
      <c r="S73" s="520"/>
    </row>
    <row r="74" spans="1:19" ht="13.15" customHeight="1" x14ac:dyDescent="0.3">
      <c r="A74" s="498"/>
      <c r="B74" s="512"/>
      <c r="C74" s="531"/>
      <c r="D74" s="507"/>
      <c r="E74" s="508"/>
      <c r="F74" s="512"/>
      <c r="G74" s="512"/>
      <c r="H74" s="512"/>
      <c r="I74" s="519"/>
      <c r="J74" s="520"/>
      <c r="K74" s="525"/>
      <c r="L74" s="526"/>
      <c r="M74" s="30" t="s">
        <v>74</v>
      </c>
      <c r="N74" s="35" t="s">
        <v>57</v>
      </c>
      <c r="O74" s="38">
        <v>0.15277777777777776</v>
      </c>
      <c r="P74" s="38">
        <v>0.16666666666666666</v>
      </c>
      <c r="Q74" s="35">
        <f>40*5</f>
        <v>200</v>
      </c>
      <c r="R74" s="519"/>
      <c r="S74" s="520"/>
    </row>
    <row r="75" spans="1:19" ht="13.15" customHeight="1" x14ac:dyDescent="0.3">
      <c r="A75" s="498"/>
      <c r="B75" s="512"/>
      <c r="C75" s="531"/>
      <c r="D75" s="507"/>
      <c r="E75" s="508"/>
      <c r="F75" s="512"/>
      <c r="G75" s="512"/>
      <c r="H75" s="512"/>
      <c r="I75" s="519"/>
      <c r="J75" s="520"/>
      <c r="K75" s="525"/>
      <c r="L75" s="526"/>
      <c r="M75" s="1" t="s">
        <v>75</v>
      </c>
      <c r="N75" s="35" t="s">
        <v>57</v>
      </c>
      <c r="O75" s="38">
        <v>0.1875</v>
      </c>
      <c r="P75" s="38">
        <v>0.20138888888888887</v>
      </c>
      <c r="Q75" s="35">
        <f>20*5</f>
        <v>100</v>
      </c>
      <c r="R75" s="519"/>
      <c r="S75" s="520"/>
    </row>
    <row r="76" spans="1:19" ht="13.15" customHeight="1" x14ac:dyDescent="0.3">
      <c r="A76" s="498"/>
      <c r="B76" s="516"/>
      <c r="C76" s="532"/>
      <c r="D76" s="533"/>
      <c r="E76" s="534"/>
      <c r="F76" s="516"/>
      <c r="G76" s="516"/>
      <c r="H76" s="516"/>
      <c r="I76" s="521"/>
      <c r="J76" s="522"/>
      <c r="K76" s="527"/>
      <c r="L76" s="528"/>
      <c r="M76" s="529" t="s">
        <v>63</v>
      </c>
      <c r="N76" s="529"/>
      <c r="O76" s="529"/>
      <c r="P76" s="529"/>
      <c r="Q76" s="32">
        <v>380</v>
      </c>
      <c r="R76" s="521"/>
      <c r="S76" s="522"/>
    </row>
    <row r="77" spans="1:19" ht="13.5" customHeight="1" x14ac:dyDescent="0.3">
      <c r="A77" s="498">
        <v>182745627</v>
      </c>
      <c r="B77" s="503" t="s">
        <v>89</v>
      </c>
      <c r="C77" s="503" t="s">
        <v>53</v>
      </c>
      <c r="D77" s="514" t="s">
        <v>28</v>
      </c>
      <c r="E77" s="515"/>
      <c r="F77" s="511" t="s">
        <v>65</v>
      </c>
      <c r="G77" s="511" t="s">
        <v>55</v>
      </c>
      <c r="H77" s="498"/>
      <c r="I77" s="498"/>
      <c r="J77" s="498"/>
      <c r="K77" s="498"/>
      <c r="L77" s="498"/>
      <c r="M77" s="41" t="s">
        <v>58</v>
      </c>
      <c r="N77" s="42" t="s">
        <v>57</v>
      </c>
      <c r="O77" s="43">
        <v>0.3125</v>
      </c>
      <c r="P77" s="43">
        <v>0.35416666666666669</v>
      </c>
      <c r="Q77" s="35">
        <f>5*60</f>
        <v>300</v>
      </c>
      <c r="R77" s="498"/>
      <c r="S77" s="498"/>
    </row>
    <row r="78" spans="1:19" ht="13.5" customHeight="1" x14ac:dyDescent="0.3">
      <c r="A78" s="498"/>
      <c r="B78" s="503"/>
      <c r="C78" s="503"/>
      <c r="D78" s="507"/>
      <c r="E78" s="508"/>
      <c r="F78" s="512"/>
      <c r="G78" s="512"/>
      <c r="H78" s="498"/>
      <c r="I78" s="498"/>
      <c r="J78" s="498"/>
      <c r="K78" s="498"/>
      <c r="L78" s="498"/>
      <c r="M78" s="41" t="s">
        <v>61</v>
      </c>
      <c r="N78" s="42" t="s">
        <v>57</v>
      </c>
      <c r="O78" s="43">
        <v>0.35416666666666669</v>
      </c>
      <c r="P78" s="43">
        <v>0.39583333333333331</v>
      </c>
      <c r="Q78" s="35">
        <f>5*60</f>
        <v>300</v>
      </c>
      <c r="R78" s="498"/>
      <c r="S78" s="498"/>
    </row>
    <row r="79" spans="1:19" ht="13.5" customHeight="1" x14ac:dyDescent="0.3">
      <c r="A79" s="498"/>
      <c r="B79" s="503"/>
      <c r="C79" s="503"/>
      <c r="D79" s="507"/>
      <c r="E79" s="508"/>
      <c r="F79" s="512"/>
      <c r="G79" s="512"/>
      <c r="H79" s="498"/>
      <c r="I79" s="498"/>
      <c r="J79" s="498"/>
      <c r="K79" s="498"/>
      <c r="L79" s="498"/>
      <c r="M79" s="41" t="s">
        <v>82</v>
      </c>
      <c r="N79" s="42" t="s">
        <v>57</v>
      </c>
      <c r="O79" s="43">
        <v>0.40625</v>
      </c>
      <c r="P79" s="43">
        <v>0.44791666666666669</v>
      </c>
      <c r="Q79" s="35">
        <f>5*60</f>
        <v>300</v>
      </c>
      <c r="R79" s="498"/>
      <c r="S79" s="498"/>
    </row>
    <row r="80" spans="1:19" ht="13.5" customHeight="1" x14ac:dyDescent="0.3">
      <c r="A80" s="498"/>
      <c r="B80" s="503"/>
      <c r="C80" s="503"/>
      <c r="D80" s="507"/>
      <c r="E80" s="508"/>
      <c r="F80" s="512"/>
      <c r="G80" s="512"/>
      <c r="H80" s="498"/>
      <c r="I80" s="498"/>
      <c r="J80" s="498"/>
      <c r="K80" s="498"/>
      <c r="L80" s="498"/>
      <c r="M80" s="41" t="s">
        <v>71</v>
      </c>
      <c r="N80" s="42" t="s">
        <v>57</v>
      </c>
      <c r="O80" s="43">
        <v>0.44791666666666669</v>
      </c>
      <c r="P80" s="43">
        <v>0.48958333333333331</v>
      </c>
      <c r="Q80" s="35">
        <f>5*60</f>
        <v>300</v>
      </c>
      <c r="R80" s="498"/>
      <c r="S80" s="498"/>
    </row>
    <row r="81" spans="1:19" ht="13.5" customHeight="1" x14ac:dyDescent="0.3">
      <c r="A81" s="498"/>
      <c r="B81" s="503"/>
      <c r="C81" s="503"/>
      <c r="D81" s="507"/>
      <c r="E81" s="508"/>
      <c r="F81" s="512"/>
      <c r="G81" s="512"/>
      <c r="H81" s="498"/>
      <c r="I81" s="498"/>
      <c r="J81" s="498"/>
      <c r="K81" s="498"/>
      <c r="L81" s="498"/>
      <c r="M81" s="1" t="s">
        <v>108</v>
      </c>
      <c r="N81" s="42" t="s">
        <v>57</v>
      </c>
      <c r="O81" s="55">
        <v>4.1666666666666664E-2</v>
      </c>
      <c r="P81" s="55">
        <v>5.5555555555555552E-2</v>
      </c>
      <c r="Q81" s="35">
        <f>5*20</f>
        <v>100</v>
      </c>
      <c r="R81" s="501"/>
      <c r="S81" s="498"/>
    </row>
    <row r="82" spans="1:19" ht="13.5" customHeight="1" x14ac:dyDescent="0.3">
      <c r="A82" s="498"/>
      <c r="B82" s="503"/>
      <c r="C82" s="503"/>
      <c r="D82" s="507"/>
      <c r="E82" s="508"/>
      <c r="F82" s="512"/>
      <c r="G82" s="512"/>
      <c r="H82" s="498"/>
      <c r="I82" s="498"/>
      <c r="J82" s="498"/>
      <c r="K82" s="498"/>
      <c r="L82" s="498"/>
      <c r="M82" s="41" t="s">
        <v>83</v>
      </c>
      <c r="N82" s="42" t="s">
        <v>57</v>
      </c>
      <c r="O82" s="43">
        <v>5.5555555555555552E-2</v>
      </c>
      <c r="P82" s="43">
        <v>8.3333333333333329E-2</v>
      </c>
      <c r="Q82" s="35">
        <f>5*40</f>
        <v>200</v>
      </c>
      <c r="R82" s="498"/>
      <c r="S82" s="498"/>
    </row>
    <row r="83" spans="1:19" ht="13.5" customHeight="1" x14ac:dyDescent="0.3">
      <c r="A83" s="498"/>
      <c r="B83" s="503"/>
      <c r="C83" s="503"/>
      <c r="D83" s="507"/>
      <c r="E83" s="508"/>
      <c r="F83" s="512"/>
      <c r="G83" s="512"/>
      <c r="H83" s="498"/>
      <c r="I83" s="498"/>
      <c r="J83" s="498"/>
      <c r="K83" s="498"/>
      <c r="L83" s="498"/>
      <c r="M83" s="41" t="s">
        <v>86</v>
      </c>
      <c r="N83" s="42" t="s">
        <v>57</v>
      </c>
      <c r="O83" s="43">
        <v>8.3333333333333329E-2</v>
      </c>
      <c r="P83" s="43">
        <v>0.1111111111111111</v>
      </c>
      <c r="Q83" s="35">
        <f>5*40</f>
        <v>200</v>
      </c>
      <c r="R83" s="498"/>
      <c r="S83" s="498"/>
    </row>
    <row r="84" spans="1:19" ht="13.5" customHeight="1" x14ac:dyDescent="0.3">
      <c r="A84" s="498"/>
      <c r="B84" s="503"/>
      <c r="C84" s="503"/>
      <c r="D84" s="507"/>
      <c r="E84" s="508"/>
      <c r="F84" s="512"/>
      <c r="G84" s="512"/>
      <c r="H84" s="498"/>
      <c r="I84" s="498"/>
      <c r="J84" s="498"/>
      <c r="K84" s="498"/>
      <c r="L84" s="498"/>
      <c r="M84" s="41" t="s">
        <v>87</v>
      </c>
      <c r="N84" s="42" t="s">
        <v>57</v>
      </c>
      <c r="O84" s="43">
        <v>0.1111111111111111</v>
      </c>
      <c r="P84" s="43">
        <v>0.1388888888888889</v>
      </c>
      <c r="Q84" s="35">
        <f>5*40</f>
        <v>200</v>
      </c>
      <c r="R84" s="498"/>
      <c r="S84" s="498"/>
    </row>
    <row r="85" spans="1:19" ht="13.5" customHeight="1" x14ac:dyDescent="0.3">
      <c r="A85" s="498"/>
      <c r="B85" s="503"/>
      <c r="C85" s="503"/>
      <c r="D85" s="507"/>
      <c r="E85" s="508"/>
      <c r="F85" s="512"/>
      <c r="G85" s="512"/>
      <c r="H85" s="498"/>
      <c r="I85" s="498"/>
      <c r="J85" s="498"/>
      <c r="K85" s="498"/>
      <c r="L85" s="498"/>
      <c r="M85" s="30" t="s">
        <v>74</v>
      </c>
      <c r="N85" s="42" t="s">
        <v>57</v>
      </c>
      <c r="O85" s="43">
        <v>0.1388888888888889</v>
      </c>
      <c r="P85" s="43">
        <v>0.16666666666666666</v>
      </c>
      <c r="Q85" s="35">
        <f>5*40</f>
        <v>200</v>
      </c>
      <c r="R85" s="498"/>
      <c r="S85" s="498"/>
    </row>
    <row r="86" spans="1:19" ht="13.5" customHeight="1" x14ac:dyDescent="0.3">
      <c r="A86" s="498"/>
      <c r="B86" s="503"/>
      <c r="C86" s="503"/>
      <c r="D86" s="507"/>
      <c r="E86" s="508"/>
      <c r="F86" s="512"/>
      <c r="G86" s="512"/>
      <c r="H86" s="498"/>
      <c r="I86" s="498"/>
      <c r="J86" s="498"/>
      <c r="K86" s="498"/>
      <c r="L86" s="498"/>
      <c r="M86" s="41" t="s">
        <v>62</v>
      </c>
      <c r="N86" s="42" t="s">
        <v>57</v>
      </c>
      <c r="O86" s="43">
        <v>0.1875</v>
      </c>
      <c r="P86" s="43">
        <v>0.20138888888888887</v>
      </c>
      <c r="Q86" s="35">
        <f>5*20</f>
        <v>100</v>
      </c>
      <c r="R86" s="498"/>
      <c r="S86" s="498"/>
    </row>
    <row r="87" spans="1:19" ht="13.5" customHeight="1" thickBot="1" x14ac:dyDescent="0.35">
      <c r="A87" s="498"/>
      <c r="B87" s="503"/>
      <c r="C87" s="503"/>
      <c r="D87" s="507"/>
      <c r="E87" s="508"/>
      <c r="F87" s="512"/>
      <c r="G87" s="512"/>
      <c r="H87" s="498"/>
      <c r="I87" s="498"/>
      <c r="J87" s="498"/>
      <c r="K87" s="498"/>
      <c r="L87" s="498"/>
      <c r="M87" s="500" t="s">
        <v>63</v>
      </c>
      <c r="N87" s="502"/>
      <c r="O87" s="500"/>
      <c r="P87" s="500"/>
      <c r="Q87" s="44">
        <v>380</v>
      </c>
      <c r="R87" s="498"/>
      <c r="S87" s="498"/>
    </row>
    <row r="88" spans="1:19" ht="23.25" customHeight="1" x14ac:dyDescent="0.3">
      <c r="A88" s="498">
        <v>441197846</v>
      </c>
      <c r="B88" s="503" t="s">
        <v>90</v>
      </c>
      <c r="C88" s="503"/>
      <c r="D88" s="505" t="s">
        <v>28</v>
      </c>
      <c r="E88" s="506"/>
      <c r="F88" s="511" t="s">
        <v>65</v>
      </c>
      <c r="G88" s="495" t="s">
        <v>91</v>
      </c>
      <c r="H88" s="498"/>
      <c r="I88" s="498"/>
      <c r="J88" s="498"/>
      <c r="K88" s="498"/>
      <c r="L88" s="498"/>
      <c r="M88" s="45" t="s">
        <v>92</v>
      </c>
      <c r="N88" s="42" t="s">
        <v>57</v>
      </c>
      <c r="O88" s="46">
        <v>0.31944444444444448</v>
      </c>
      <c r="P88" s="43">
        <v>0.33333333333333331</v>
      </c>
      <c r="Q88" s="47">
        <f>5*20</f>
        <v>100</v>
      </c>
      <c r="R88" s="498"/>
      <c r="S88" s="498"/>
    </row>
    <row r="89" spans="1:19" x14ac:dyDescent="0.3">
      <c r="A89" s="498"/>
      <c r="B89" s="503"/>
      <c r="C89" s="503"/>
      <c r="D89" s="507"/>
      <c r="E89" s="508"/>
      <c r="F89" s="512"/>
      <c r="G89" s="496"/>
      <c r="H89" s="498"/>
      <c r="I89" s="498"/>
      <c r="J89" s="498"/>
      <c r="K89" s="498"/>
      <c r="L89" s="498"/>
      <c r="M89" s="45" t="s">
        <v>93</v>
      </c>
      <c r="N89" s="42" t="s">
        <v>57</v>
      </c>
      <c r="O89" s="46">
        <v>0.33333333333333331</v>
      </c>
      <c r="P89" s="43">
        <v>0.36805555555555558</v>
      </c>
      <c r="Q89" s="47">
        <f>5*50</f>
        <v>250</v>
      </c>
      <c r="R89" s="498"/>
      <c r="S89" s="498"/>
    </row>
    <row r="90" spans="1:19" x14ac:dyDescent="0.3">
      <c r="A90" s="498"/>
      <c r="B90" s="503"/>
      <c r="C90" s="503"/>
      <c r="D90" s="507"/>
      <c r="E90" s="508"/>
      <c r="F90" s="512"/>
      <c r="G90" s="496"/>
      <c r="H90" s="498"/>
      <c r="I90" s="498"/>
      <c r="J90" s="498"/>
      <c r="K90" s="498"/>
      <c r="L90" s="498"/>
      <c r="M90" s="45" t="s">
        <v>94</v>
      </c>
      <c r="N90" s="42" t="s">
        <v>57</v>
      </c>
      <c r="O90" s="46">
        <v>0.36805555555555558</v>
      </c>
      <c r="P90" s="43">
        <v>0.38194444444444442</v>
      </c>
      <c r="Q90" s="47">
        <f>5*20</f>
        <v>100</v>
      </c>
      <c r="R90" s="498"/>
      <c r="S90" s="498"/>
    </row>
    <row r="91" spans="1:19" x14ac:dyDescent="0.3">
      <c r="A91" s="498"/>
      <c r="B91" s="503"/>
      <c r="C91" s="503"/>
      <c r="D91" s="507"/>
      <c r="E91" s="508"/>
      <c r="F91" s="512"/>
      <c r="G91" s="496"/>
      <c r="H91" s="498"/>
      <c r="I91" s="498"/>
      <c r="J91" s="498"/>
      <c r="K91" s="498"/>
      <c r="L91" s="498"/>
      <c r="M91" s="45" t="s">
        <v>95</v>
      </c>
      <c r="N91" s="42" t="s">
        <v>57</v>
      </c>
      <c r="O91" s="46">
        <v>0.3923611111111111</v>
      </c>
      <c r="P91" s="43">
        <v>0.40625</v>
      </c>
      <c r="Q91" s="47">
        <f>5*20</f>
        <v>100</v>
      </c>
      <c r="R91" s="498"/>
      <c r="S91" s="498"/>
    </row>
    <row r="92" spans="1:19" x14ac:dyDescent="0.3">
      <c r="A92" s="498"/>
      <c r="B92" s="503"/>
      <c r="C92" s="503"/>
      <c r="D92" s="507"/>
      <c r="E92" s="508"/>
      <c r="F92" s="512"/>
      <c r="G92" s="496"/>
      <c r="H92" s="498"/>
      <c r="I92" s="498"/>
      <c r="J92" s="498"/>
      <c r="K92" s="498"/>
      <c r="L92" s="498"/>
      <c r="M92" s="45" t="s">
        <v>96</v>
      </c>
      <c r="N92" s="42" t="s">
        <v>57</v>
      </c>
      <c r="O92" s="46">
        <v>0.40625</v>
      </c>
      <c r="P92" s="43">
        <v>0.4375</v>
      </c>
      <c r="Q92" s="47">
        <f>5*45</f>
        <v>225</v>
      </c>
      <c r="R92" s="498"/>
      <c r="S92" s="498"/>
    </row>
    <row r="93" spans="1:19" x14ac:dyDescent="0.3">
      <c r="A93" s="498"/>
      <c r="B93" s="503"/>
      <c r="C93" s="503"/>
      <c r="D93" s="507"/>
      <c r="E93" s="508"/>
      <c r="F93" s="512"/>
      <c r="G93" s="496"/>
      <c r="H93" s="498"/>
      <c r="I93" s="498"/>
      <c r="J93" s="498"/>
      <c r="K93" s="498"/>
      <c r="L93" s="498"/>
      <c r="M93" s="45" t="s">
        <v>97</v>
      </c>
      <c r="N93" s="42" t="s">
        <v>57</v>
      </c>
      <c r="O93" s="46">
        <v>0.4513888888888889</v>
      </c>
      <c r="P93" s="43">
        <v>0.45833333333333331</v>
      </c>
      <c r="Q93" s="47">
        <f>5*10</f>
        <v>50</v>
      </c>
      <c r="R93" s="498"/>
      <c r="S93" s="498"/>
    </row>
    <row r="94" spans="1:19" ht="17.25" thickBot="1" x14ac:dyDescent="0.35">
      <c r="A94" s="499"/>
      <c r="B94" s="504"/>
      <c r="C94" s="504"/>
      <c r="D94" s="509"/>
      <c r="E94" s="510"/>
      <c r="F94" s="513"/>
      <c r="G94" s="497"/>
      <c r="H94" s="499"/>
      <c r="I94" s="499"/>
      <c r="J94" s="499"/>
      <c r="K94" s="499"/>
      <c r="L94" s="499"/>
      <c r="M94" s="500" t="s">
        <v>63</v>
      </c>
      <c r="N94" s="500"/>
      <c r="O94" s="500"/>
      <c r="P94" s="500"/>
      <c r="Q94" s="44">
        <f>825/5</f>
        <v>165</v>
      </c>
      <c r="R94" s="499"/>
      <c r="S94" s="499"/>
    </row>
    <row r="96" spans="1:19" ht="13.9" x14ac:dyDescent="0.25">
      <c r="A96" s="48" t="s">
        <v>98</v>
      </c>
      <c r="O96" s="1" t="s">
        <v>99</v>
      </c>
    </row>
    <row r="97" spans="1:19" ht="14.25" customHeight="1" x14ac:dyDescent="0.3">
      <c r="A97" s="491" t="s">
        <v>100</v>
      </c>
      <c r="B97" s="491"/>
      <c r="C97" s="491"/>
      <c r="D97" s="491"/>
      <c r="E97" s="491"/>
      <c r="F97" s="491"/>
      <c r="G97" s="491"/>
      <c r="H97" s="491"/>
      <c r="I97" s="491"/>
      <c r="J97" s="491"/>
      <c r="K97" s="491"/>
      <c r="L97" s="491"/>
      <c r="M97" s="491"/>
    </row>
    <row r="98" spans="1:19" x14ac:dyDescent="0.3">
      <c r="A98" s="491"/>
      <c r="B98" s="491"/>
      <c r="C98" s="491"/>
      <c r="D98" s="491"/>
      <c r="E98" s="491"/>
      <c r="F98" s="491"/>
      <c r="G98" s="491"/>
      <c r="H98" s="491"/>
      <c r="I98" s="491"/>
      <c r="J98" s="491"/>
      <c r="K98" s="491"/>
      <c r="L98" s="491"/>
      <c r="M98" s="491"/>
      <c r="O98" s="492" t="s">
        <v>101</v>
      </c>
      <c r="P98" s="492"/>
      <c r="Q98" s="492"/>
      <c r="R98" s="492"/>
      <c r="S98" s="492"/>
    </row>
    <row r="99" spans="1:19" ht="15" customHeight="1" x14ac:dyDescent="0.25">
      <c r="A99" s="493" t="s">
        <v>102</v>
      </c>
      <c r="B99" s="493"/>
      <c r="C99" s="493"/>
      <c r="D99" s="493"/>
      <c r="E99" s="493"/>
      <c r="F99" s="493"/>
      <c r="G99" s="493"/>
      <c r="H99" s="493"/>
      <c r="I99" s="493"/>
      <c r="J99" s="493"/>
      <c r="K99" s="493"/>
      <c r="L99" s="493"/>
      <c r="M99" s="493"/>
      <c r="Q99" s="49" t="s">
        <v>103</v>
      </c>
    </row>
    <row r="100" spans="1:19" ht="14.25" customHeight="1" x14ac:dyDescent="0.25">
      <c r="A100" s="1" t="s">
        <v>104</v>
      </c>
    </row>
    <row r="101" spans="1:19" x14ac:dyDescent="0.3">
      <c r="A101" s="491" t="s">
        <v>105</v>
      </c>
      <c r="B101" s="491"/>
      <c r="C101" s="491"/>
      <c r="D101" s="491"/>
      <c r="E101" s="491"/>
      <c r="F101" s="491"/>
      <c r="G101" s="491"/>
      <c r="H101" s="491"/>
      <c r="I101" s="491"/>
      <c r="J101" s="491"/>
      <c r="K101" s="491"/>
      <c r="L101" s="491"/>
      <c r="M101" s="491"/>
      <c r="O101" s="1" t="s">
        <v>106</v>
      </c>
    </row>
    <row r="102" spans="1:19" x14ac:dyDescent="0.3">
      <c r="O102" s="494" t="s">
        <v>107</v>
      </c>
      <c r="P102" s="494"/>
      <c r="Q102" s="494"/>
      <c r="R102" s="494"/>
      <c r="S102" s="494"/>
    </row>
  </sheetData>
  <mergeCells count="147">
    <mergeCell ref="B7:C7"/>
    <mergeCell ref="D7:H7"/>
    <mergeCell ref="I7:J7"/>
    <mergeCell ref="K7:O7"/>
    <mergeCell ref="P7:Q7"/>
    <mergeCell ref="R7:S7"/>
    <mergeCell ref="A1:S1"/>
    <mergeCell ref="A2:S2"/>
    <mergeCell ref="A3:S3"/>
    <mergeCell ref="B5:C5"/>
    <mergeCell ref="D5:F5"/>
    <mergeCell ref="I5:J5"/>
    <mergeCell ref="K5:O5"/>
    <mergeCell ref="R10:S10"/>
    <mergeCell ref="A12:B12"/>
    <mergeCell ref="C12:D12"/>
    <mergeCell ref="F12:H12"/>
    <mergeCell ref="K12:M12"/>
    <mergeCell ref="N12:O12"/>
    <mergeCell ref="P12:Q12"/>
    <mergeCell ref="A9:D9"/>
    <mergeCell ref="F9:I9"/>
    <mergeCell ref="K9:S9"/>
    <mergeCell ref="A10:B11"/>
    <mergeCell ref="C10:D11"/>
    <mergeCell ref="F10:H11"/>
    <mergeCell ref="I10:I11"/>
    <mergeCell ref="K10:M11"/>
    <mergeCell ref="N10:O11"/>
    <mergeCell ref="P10:Q11"/>
    <mergeCell ref="A14:B14"/>
    <mergeCell ref="C14:D14"/>
    <mergeCell ref="F14:H14"/>
    <mergeCell ref="K14:M14"/>
    <mergeCell ref="N14:O14"/>
    <mergeCell ref="P14:Q14"/>
    <mergeCell ref="A13:B13"/>
    <mergeCell ref="C13:D13"/>
    <mergeCell ref="F13:H13"/>
    <mergeCell ref="K13:M13"/>
    <mergeCell ref="N13:O13"/>
    <mergeCell ref="P13:Q13"/>
    <mergeCell ref="C15:D15"/>
    <mergeCell ref="K15:M15"/>
    <mergeCell ref="N15:O15"/>
    <mergeCell ref="P15:Q15"/>
    <mergeCell ref="C16:D16"/>
    <mergeCell ref="A17:B17"/>
    <mergeCell ref="C17:D17"/>
    <mergeCell ref="F17:H17"/>
    <mergeCell ref="K17:M17"/>
    <mergeCell ref="N17:O17"/>
    <mergeCell ref="P17:Q17"/>
    <mergeCell ref="A19:A20"/>
    <mergeCell ref="B19:B20"/>
    <mergeCell ref="C19:C20"/>
    <mergeCell ref="D19:E20"/>
    <mergeCell ref="F19:F20"/>
    <mergeCell ref="G19:G20"/>
    <mergeCell ref="H19:L19"/>
    <mergeCell ref="M19:M20"/>
    <mergeCell ref="N19:Q19"/>
    <mergeCell ref="A45:A55"/>
    <mergeCell ref="B45:B55"/>
    <mergeCell ref="C45:C55"/>
    <mergeCell ref="D45:E55"/>
    <mergeCell ref="F45:F55"/>
    <mergeCell ref="G45:G55"/>
    <mergeCell ref="R19:S20"/>
    <mergeCell ref="I20:J20"/>
    <mergeCell ref="K20:L20"/>
    <mergeCell ref="A21:A33"/>
    <mergeCell ref="B21:B33"/>
    <mergeCell ref="C21:C33"/>
    <mergeCell ref="D21:E33"/>
    <mergeCell ref="F21:F33"/>
    <mergeCell ref="G21:G33"/>
    <mergeCell ref="H21:H33"/>
    <mergeCell ref="A34:A44"/>
    <mergeCell ref="B34:B44"/>
    <mergeCell ref="C34:C44"/>
    <mergeCell ref="D34:E44"/>
    <mergeCell ref="F34:F44"/>
    <mergeCell ref="I21:J33"/>
    <mergeCell ref="K21:L33"/>
    <mergeCell ref="R21:S33"/>
    <mergeCell ref="M33:P33"/>
    <mergeCell ref="G34:G44"/>
    <mergeCell ref="H34:H44"/>
    <mergeCell ref="I34:J44"/>
    <mergeCell ref="K34:L44"/>
    <mergeCell ref="R34:S44"/>
    <mergeCell ref="M44:P44"/>
    <mergeCell ref="H45:H55"/>
    <mergeCell ref="I45:J55"/>
    <mergeCell ref="K45:L55"/>
    <mergeCell ref="R45:S55"/>
    <mergeCell ref="M55:P55"/>
    <mergeCell ref="A66:A76"/>
    <mergeCell ref="B66:B76"/>
    <mergeCell ref="C66:C76"/>
    <mergeCell ref="D66:E76"/>
    <mergeCell ref="F66:F76"/>
    <mergeCell ref="A56:A65"/>
    <mergeCell ref="B56:B65"/>
    <mergeCell ref="C56:C65"/>
    <mergeCell ref="D56:E65"/>
    <mergeCell ref="F56:F65"/>
    <mergeCell ref="G66:G76"/>
    <mergeCell ref="H66:H76"/>
    <mergeCell ref="I66:J76"/>
    <mergeCell ref="K66:L76"/>
    <mergeCell ref="R66:S76"/>
    <mergeCell ref="M76:P76"/>
    <mergeCell ref="H56:H65"/>
    <mergeCell ref="I56:J65"/>
    <mergeCell ref="K56:L65"/>
    <mergeCell ref="R56:S65"/>
    <mergeCell ref="M65:P65"/>
    <mergeCell ref="G56:G65"/>
    <mergeCell ref="H77:H87"/>
    <mergeCell ref="I77:J87"/>
    <mergeCell ref="K77:L87"/>
    <mergeCell ref="R77:S87"/>
    <mergeCell ref="M87:P87"/>
    <mergeCell ref="A88:A94"/>
    <mergeCell ref="B88:B94"/>
    <mergeCell ref="C88:C94"/>
    <mergeCell ref="D88:E94"/>
    <mergeCell ref="F88:F94"/>
    <mergeCell ref="A77:A87"/>
    <mergeCell ref="B77:B87"/>
    <mergeCell ref="C77:C87"/>
    <mergeCell ref="D77:E87"/>
    <mergeCell ref="F77:F87"/>
    <mergeCell ref="G77:G87"/>
    <mergeCell ref="A97:M98"/>
    <mergeCell ref="O98:S98"/>
    <mergeCell ref="A99:M99"/>
    <mergeCell ref="A101:M101"/>
    <mergeCell ref="O102:S102"/>
    <mergeCell ref="G88:G94"/>
    <mergeCell ref="H88:H94"/>
    <mergeCell ref="I88:J94"/>
    <mergeCell ref="K88:L94"/>
    <mergeCell ref="R88:S94"/>
    <mergeCell ref="M94:P94"/>
  </mergeCells>
  <pageMargins left="0.83" right="0.16" top="0.42" bottom="0.36" header="0.17" footer="0.25"/>
  <pageSetup paperSize="5" scale="85" orientation="landscape" horizontalDpi="4294967294" verticalDpi="3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20"/>
  <sheetViews>
    <sheetView tabSelected="1" workbookViewId="0">
      <selection activeCell="D17" sqref="D17"/>
    </sheetView>
  </sheetViews>
  <sheetFormatPr defaultRowHeight="15" x14ac:dyDescent="0.25"/>
  <cols>
    <col min="1" max="1" width="19.28515625" customWidth="1"/>
    <col min="2" max="2" width="35" customWidth="1"/>
  </cols>
  <sheetData>
    <row r="1" spans="1:2" x14ac:dyDescent="0.3">
      <c r="A1" t="s">
        <v>109</v>
      </c>
    </row>
    <row r="2" spans="1:2" x14ac:dyDescent="0.3">
      <c r="A2" t="s">
        <v>110</v>
      </c>
    </row>
    <row r="3" spans="1:2" x14ac:dyDescent="0.3">
      <c r="A3" t="s">
        <v>111</v>
      </c>
    </row>
    <row r="4" spans="1:2" x14ac:dyDescent="0.3">
      <c r="A4" t="s">
        <v>263</v>
      </c>
    </row>
    <row r="5" spans="1:2" x14ac:dyDescent="0.3">
      <c r="A5" t="s">
        <v>9</v>
      </c>
    </row>
    <row r="9" spans="1:2" x14ac:dyDescent="0.3">
      <c r="A9" s="576" t="s">
        <v>264</v>
      </c>
      <c r="B9" s="579" t="s">
        <v>274</v>
      </c>
    </row>
    <row r="10" spans="1:2" x14ac:dyDescent="0.3">
      <c r="A10" s="577" t="s">
        <v>265</v>
      </c>
      <c r="B10" s="580">
        <v>37</v>
      </c>
    </row>
    <row r="11" spans="1:2" x14ac:dyDescent="0.3">
      <c r="A11" s="577" t="s">
        <v>266</v>
      </c>
      <c r="B11" s="581" t="s">
        <v>269</v>
      </c>
    </row>
    <row r="12" spans="1:2" x14ac:dyDescent="0.3">
      <c r="A12" s="577" t="s">
        <v>267</v>
      </c>
      <c r="B12" s="581" t="s">
        <v>270</v>
      </c>
    </row>
    <row r="13" spans="1:2" x14ac:dyDescent="0.3">
      <c r="A13" s="577" t="s">
        <v>268</v>
      </c>
      <c r="B13" s="580">
        <v>18</v>
      </c>
    </row>
    <row r="14" spans="1:2" x14ac:dyDescent="0.3">
      <c r="A14" s="577" t="s">
        <v>271</v>
      </c>
      <c r="B14" s="581" t="s">
        <v>272</v>
      </c>
    </row>
    <row r="15" spans="1:2" x14ac:dyDescent="0.3">
      <c r="A15" s="577"/>
      <c r="B15" s="581" t="s">
        <v>273</v>
      </c>
    </row>
    <row r="16" spans="1:2" x14ac:dyDescent="0.3">
      <c r="A16" s="577"/>
      <c r="B16" s="581" t="s">
        <v>275</v>
      </c>
    </row>
    <row r="17" spans="1:2" x14ac:dyDescent="0.3">
      <c r="A17" s="577"/>
      <c r="B17" s="581" t="s">
        <v>276</v>
      </c>
    </row>
    <row r="18" spans="1:2" x14ac:dyDescent="0.25">
      <c r="A18" s="577" t="s">
        <v>356</v>
      </c>
      <c r="B18" s="577" t="s">
        <v>358</v>
      </c>
    </row>
    <row r="19" spans="1:2" x14ac:dyDescent="0.25">
      <c r="A19" s="578" t="s">
        <v>357</v>
      </c>
      <c r="B19" s="582">
        <v>28085</v>
      </c>
    </row>
    <row r="20" spans="1:2" x14ac:dyDescent="0.25">
      <c r="A20" s="583" t="s">
        <v>359</v>
      </c>
      <c r="B20" s="215" t="s">
        <v>66</v>
      </c>
    </row>
  </sheetData>
  <pageMargins left="0.7" right="0.7" top="0.75" bottom="0.75" header="0.3" footer="0.3"/>
  <pageSetup paperSize="5" orientation="landscape" horizontalDpi="4294967294"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7" workbookViewId="0">
      <selection activeCell="F33" sqref="F33"/>
    </sheetView>
  </sheetViews>
  <sheetFormatPr defaultRowHeight="15" x14ac:dyDescent="0.25"/>
  <cols>
    <col min="1" max="1" width="4.28515625" customWidth="1"/>
    <col min="2" max="2" width="25.85546875" customWidth="1"/>
    <col min="3" max="3" width="8.42578125" customWidth="1"/>
    <col min="4" max="4" width="10.42578125" customWidth="1"/>
  </cols>
  <sheetData>
    <row r="1" spans="1:4" ht="14.45" x14ac:dyDescent="0.3">
      <c r="B1" s="214" t="s">
        <v>307</v>
      </c>
    </row>
    <row r="2" spans="1:4" ht="14.45" x14ac:dyDescent="0.3">
      <c r="B2" s="213" t="s">
        <v>306</v>
      </c>
      <c r="C2" s="166" t="s">
        <v>305</v>
      </c>
    </row>
    <row r="3" spans="1:4" ht="14.45" x14ac:dyDescent="0.3">
      <c r="A3" s="215">
        <v>1</v>
      </c>
      <c r="B3" s="215" t="s">
        <v>281</v>
      </c>
      <c r="C3" s="215" t="s">
        <v>310</v>
      </c>
      <c r="D3" s="215"/>
    </row>
    <row r="4" spans="1:4" ht="14.45" x14ac:dyDescent="0.3">
      <c r="A4" s="215">
        <v>2</v>
      </c>
      <c r="B4" s="215" t="s">
        <v>280</v>
      </c>
      <c r="C4" s="215" t="s">
        <v>310</v>
      </c>
      <c r="D4" s="215"/>
    </row>
    <row r="5" spans="1:4" ht="14.45" x14ac:dyDescent="0.3">
      <c r="A5" s="215">
        <v>3</v>
      </c>
      <c r="B5" s="215" t="s">
        <v>282</v>
      </c>
      <c r="C5" s="215" t="s">
        <v>308</v>
      </c>
      <c r="D5" s="215"/>
    </row>
    <row r="6" spans="1:4" ht="14.45" x14ac:dyDescent="0.3">
      <c r="A6" s="215">
        <v>4</v>
      </c>
      <c r="B6" s="215" t="s">
        <v>279</v>
      </c>
      <c r="C6" s="215" t="s">
        <v>308</v>
      </c>
      <c r="D6" s="215"/>
    </row>
    <row r="7" spans="1:4" ht="14.45" x14ac:dyDescent="0.3">
      <c r="A7" s="215">
        <v>5</v>
      </c>
      <c r="B7" s="215" t="s">
        <v>283</v>
      </c>
      <c r="C7" s="215" t="s">
        <v>308</v>
      </c>
      <c r="D7" s="215"/>
    </row>
    <row r="8" spans="1:4" ht="14.45" x14ac:dyDescent="0.3">
      <c r="A8" s="215"/>
      <c r="B8" s="216" t="s">
        <v>140</v>
      </c>
      <c r="C8" s="215"/>
      <c r="D8" s="215"/>
    </row>
    <row r="9" spans="1:4" ht="14.45" x14ac:dyDescent="0.3">
      <c r="A9" s="215">
        <v>1</v>
      </c>
      <c r="B9" s="215" t="s">
        <v>289</v>
      </c>
      <c r="C9" s="215" t="s">
        <v>66</v>
      </c>
      <c r="D9" s="215"/>
    </row>
    <row r="10" spans="1:4" ht="14.45" x14ac:dyDescent="0.3">
      <c r="A10" s="215">
        <v>2</v>
      </c>
      <c r="B10" s="215" t="s">
        <v>290</v>
      </c>
      <c r="C10" s="215" t="s">
        <v>66</v>
      </c>
      <c r="D10" s="215"/>
    </row>
    <row r="11" spans="1:4" x14ac:dyDescent="0.25">
      <c r="A11" s="215">
        <v>3</v>
      </c>
      <c r="B11" s="215" t="s">
        <v>298</v>
      </c>
      <c r="C11" s="215" t="s">
        <v>308</v>
      </c>
      <c r="D11" s="215"/>
    </row>
    <row r="12" spans="1:4" ht="14.45" x14ac:dyDescent="0.3">
      <c r="A12" s="215">
        <v>4</v>
      </c>
      <c r="B12" s="215" t="s">
        <v>293</v>
      </c>
      <c r="C12" s="215" t="s">
        <v>310</v>
      </c>
      <c r="D12" s="215"/>
    </row>
    <row r="13" spans="1:4" ht="14.45" x14ac:dyDescent="0.3">
      <c r="A13" s="215">
        <v>5</v>
      </c>
      <c r="B13" s="215" t="s">
        <v>304</v>
      </c>
      <c r="C13" s="215" t="s">
        <v>308</v>
      </c>
      <c r="D13" s="215"/>
    </row>
    <row r="14" spans="1:4" ht="14.45" x14ac:dyDescent="0.3">
      <c r="A14" s="215">
        <v>6</v>
      </c>
      <c r="B14" s="215" t="s">
        <v>299</v>
      </c>
      <c r="C14" s="215" t="s">
        <v>308</v>
      </c>
      <c r="D14" s="215"/>
    </row>
    <row r="15" spans="1:4" ht="14.45" x14ac:dyDescent="0.3">
      <c r="A15" s="215">
        <v>7</v>
      </c>
      <c r="B15" s="215" t="s">
        <v>296</v>
      </c>
      <c r="C15" s="215" t="s">
        <v>66</v>
      </c>
      <c r="D15" s="215"/>
    </row>
    <row r="16" spans="1:4" ht="14.45" x14ac:dyDescent="0.3">
      <c r="A16" s="215">
        <v>8</v>
      </c>
      <c r="B16" s="215" t="s">
        <v>292</v>
      </c>
      <c r="C16" s="215" t="s">
        <v>310</v>
      </c>
      <c r="D16" s="215"/>
    </row>
    <row r="17" spans="1:4" ht="14.45" x14ac:dyDescent="0.3">
      <c r="A17" s="215">
        <v>9</v>
      </c>
      <c r="B17" s="215" t="s">
        <v>302</v>
      </c>
      <c r="C17" s="215" t="s">
        <v>66</v>
      </c>
      <c r="D17" s="215"/>
    </row>
    <row r="18" spans="1:4" ht="14.45" x14ac:dyDescent="0.3">
      <c r="A18" s="215">
        <v>10</v>
      </c>
      <c r="B18" s="215" t="s">
        <v>300</v>
      </c>
      <c r="C18" s="215" t="s">
        <v>66</v>
      </c>
      <c r="D18" s="215"/>
    </row>
    <row r="19" spans="1:4" ht="14.45" x14ac:dyDescent="0.3">
      <c r="A19" s="215">
        <v>11</v>
      </c>
      <c r="B19" s="215" t="s">
        <v>303</v>
      </c>
      <c r="C19" s="215" t="s">
        <v>66</v>
      </c>
      <c r="D19" s="215"/>
    </row>
    <row r="20" spans="1:4" ht="14.45" x14ac:dyDescent="0.3">
      <c r="A20" s="215">
        <v>12</v>
      </c>
      <c r="B20" s="215" t="s">
        <v>288</v>
      </c>
      <c r="C20" s="215" t="s">
        <v>308</v>
      </c>
      <c r="D20" s="215"/>
    </row>
    <row r="21" spans="1:4" x14ac:dyDescent="0.25">
      <c r="A21" s="215">
        <v>13</v>
      </c>
      <c r="B21" s="215" t="s">
        <v>301</v>
      </c>
      <c r="C21" s="215" t="s">
        <v>308</v>
      </c>
      <c r="D21" s="215"/>
    </row>
    <row r="22" spans="1:4" x14ac:dyDescent="0.25">
      <c r="A22" s="215">
        <v>14</v>
      </c>
      <c r="B22" s="215" t="s">
        <v>295</v>
      </c>
      <c r="C22" s="215" t="s">
        <v>66</v>
      </c>
      <c r="D22" s="215"/>
    </row>
    <row r="23" spans="1:4" x14ac:dyDescent="0.25">
      <c r="A23" s="215">
        <v>15</v>
      </c>
      <c r="B23" s="215" t="s">
        <v>287</v>
      </c>
      <c r="C23" s="215" t="s">
        <v>308</v>
      </c>
      <c r="D23" s="215"/>
    </row>
    <row r="24" spans="1:4" x14ac:dyDescent="0.25">
      <c r="A24" s="215">
        <v>16</v>
      </c>
      <c r="B24" s="215" t="s">
        <v>285</v>
      </c>
      <c r="C24" s="215" t="s">
        <v>308</v>
      </c>
      <c r="D24" s="215"/>
    </row>
    <row r="25" spans="1:4" x14ac:dyDescent="0.25">
      <c r="A25" s="215">
        <v>17</v>
      </c>
      <c r="B25" s="215" t="s">
        <v>284</v>
      </c>
      <c r="C25" s="215" t="s">
        <v>308</v>
      </c>
      <c r="D25" s="215"/>
    </row>
    <row r="26" spans="1:4" x14ac:dyDescent="0.25">
      <c r="A26" s="215">
        <v>18</v>
      </c>
      <c r="B26" s="215" t="s">
        <v>291</v>
      </c>
      <c r="C26" s="215" t="s">
        <v>310</v>
      </c>
      <c r="D26" s="215"/>
    </row>
    <row r="27" spans="1:4" x14ac:dyDescent="0.25">
      <c r="A27" s="215">
        <v>19</v>
      </c>
      <c r="B27" s="215" t="s">
        <v>278</v>
      </c>
      <c r="C27" s="215" t="s">
        <v>66</v>
      </c>
      <c r="D27" s="215"/>
    </row>
    <row r="28" spans="1:4" x14ac:dyDescent="0.25">
      <c r="A28" s="215">
        <v>20</v>
      </c>
      <c r="B28" s="215" t="s">
        <v>297</v>
      </c>
      <c r="C28" s="215" t="s">
        <v>66</v>
      </c>
      <c r="D28" s="215"/>
    </row>
    <row r="29" spans="1:4" x14ac:dyDescent="0.25">
      <c r="A29" s="215">
        <v>21</v>
      </c>
      <c r="B29" s="215" t="s">
        <v>294</v>
      </c>
      <c r="C29" s="215" t="s">
        <v>309</v>
      </c>
      <c r="D29" s="215"/>
    </row>
    <row r="30" spans="1:4" x14ac:dyDescent="0.25">
      <c r="A30" s="215">
        <v>22</v>
      </c>
      <c r="B30" s="215" t="s">
        <v>286</v>
      </c>
      <c r="C30" s="215" t="s">
        <v>66</v>
      </c>
      <c r="D30" s="215"/>
    </row>
  </sheetData>
  <sortState ref="B9:B30">
    <sortCondition ref="B3:B24"/>
  </sortState>
  <pageMargins left="0.7" right="0.7" top="0.75" bottom="0.75" header="0.3" footer="0.3"/>
  <pageSetup paperSize="5"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SF4-June</vt:lpstr>
      <vt:lpstr>TchrCOYA</vt:lpstr>
      <vt:lpstr>COYAOF3</vt:lpstr>
      <vt:lpstr>SF7</vt:lpstr>
      <vt:lpstr>newtchr</vt:lpstr>
      <vt:lpstr>JCLS</vt:lpstr>
      <vt:lpstr>COYAOF3!Print_Area</vt:lpstr>
      <vt:lpstr>'SF4-June'!Print_Area</vt:lpstr>
      <vt:lpstr>TchrCOYA!Print_Area</vt:lpstr>
      <vt:lpstr>'SF7'!Print_Titles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CES_Office</dc:creator>
  <cp:lastModifiedBy>Rodriguez</cp:lastModifiedBy>
  <cp:lastPrinted>2014-06-10T19:49:28Z</cp:lastPrinted>
  <dcterms:created xsi:type="dcterms:W3CDTF">2014-06-10T15:17:59Z</dcterms:created>
  <dcterms:modified xsi:type="dcterms:W3CDTF">2014-06-11T17:12:32Z</dcterms:modified>
</cp:coreProperties>
</file>